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\Zakázky\Bazén_Petynka\"/>
    </mc:Choice>
  </mc:AlternateContent>
  <bookViews>
    <workbookView xWindow="0" yWindow="0" windowWidth="0" windowHeight="0"/>
  </bookViews>
  <sheets>
    <sheet name="Rekapitulace stavby" sheetId="1" r:id="rId1"/>
    <sheet name="SO 101 - Komunikace a par..." sheetId="2" r:id="rId2"/>
    <sheet name="SO 301 - Dešťová kanalizace" sheetId="3" r:id="rId3"/>
    <sheet name="SO 302 - Odlučovač ropnýc..." sheetId="4" r:id="rId4"/>
    <sheet name="SO 303 - Retenční nádrž" sheetId="5" r:id="rId5"/>
    <sheet name="SO 304 - Akumulační nádrž" sheetId="6" r:id="rId6"/>
    <sheet name="SO 305 - Splašková kanali..." sheetId="7" r:id="rId7"/>
    <sheet name="SO 306 - Retenční nádrž n..." sheetId="8" r:id="rId8"/>
    <sheet name="SO 901 - Vegetační úpravy" sheetId="9" r:id="rId9"/>
    <sheet name="VRN - Vedlejší rozpočtové...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 101 - Komunikace a par...'!$C$83:$K$210</definedName>
    <definedName name="_xlnm.Print_Area" localSheetId="1">'SO 101 - Komunikace a par...'!$C$4:$J$39,'SO 101 - Komunikace a par...'!$C$45:$J$65,'SO 101 - Komunikace a par...'!$C$71:$K$210</definedName>
    <definedName name="_xlnm.Print_Titles" localSheetId="1">'SO 101 - Komunikace a par...'!$83:$83</definedName>
    <definedName name="_xlnm._FilterDatabase" localSheetId="2" hidden="1">'SO 301 - Dešťová kanalizace'!$C$84:$K$128</definedName>
    <definedName name="_xlnm.Print_Area" localSheetId="2">'SO 301 - Dešťová kanalizace'!$C$4:$J$39,'SO 301 - Dešťová kanalizace'!$C$45:$J$66,'SO 301 - Dešťová kanalizace'!$C$72:$K$128</definedName>
    <definedName name="_xlnm.Print_Titles" localSheetId="2">'SO 301 - Dešťová kanalizace'!$84:$84</definedName>
    <definedName name="_xlnm._FilterDatabase" localSheetId="3" hidden="1">'SO 302 - Odlučovač ropnýc...'!$C$80:$K$89</definedName>
    <definedName name="_xlnm.Print_Area" localSheetId="3">'SO 302 - Odlučovač ropnýc...'!$C$4:$J$39,'SO 302 - Odlučovač ropnýc...'!$C$45:$J$62,'SO 302 - Odlučovač ropnýc...'!$C$68:$K$89</definedName>
    <definedName name="_xlnm.Print_Titles" localSheetId="3">'SO 302 - Odlučovač ropnýc...'!$80:$80</definedName>
    <definedName name="_xlnm._FilterDatabase" localSheetId="4" hidden="1">'SO 303 - Retenční nádrž'!$C$80:$K$94</definedName>
    <definedName name="_xlnm.Print_Area" localSheetId="4">'SO 303 - Retenční nádrž'!$C$4:$J$39,'SO 303 - Retenční nádrž'!$C$45:$J$62,'SO 303 - Retenční nádrž'!$C$68:$K$94</definedName>
    <definedName name="_xlnm.Print_Titles" localSheetId="4">'SO 303 - Retenční nádrž'!$80:$80</definedName>
    <definedName name="_xlnm._FilterDatabase" localSheetId="5" hidden="1">'SO 304 - Akumulační nádrž'!$C$80:$K$93</definedName>
    <definedName name="_xlnm.Print_Area" localSheetId="5">'SO 304 - Akumulační nádrž'!$C$4:$J$39,'SO 304 - Akumulační nádrž'!$C$45:$J$62,'SO 304 - Akumulační nádrž'!$C$68:$K$93</definedName>
    <definedName name="_xlnm.Print_Titles" localSheetId="5">'SO 304 - Akumulační nádrž'!$80:$80</definedName>
    <definedName name="_xlnm._FilterDatabase" localSheetId="6" hidden="1">'SO 305 - Splašková kanali...'!$C$82:$K$103</definedName>
    <definedName name="_xlnm.Print_Area" localSheetId="6">'SO 305 - Splašková kanali...'!$C$4:$J$39,'SO 305 - Splašková kanali...'!$C$45:$J$64,'SO 305 - Splašková kanali...'!$C$70:$K$103</definedName>
    <definedName name="_xlnm.Print_Titles" localSheetId="6">'SO 305 - Splašková kanali...'!$82:$82</definedName>
    <definedName name="_xlnm._FilterDatabase" localSheetId="7" hidden="1">'SO 306 - Retenční nádrž n...'!$C$80:$K$89</definedName>
    <definedName name="_xlnm.Print_Area" localSheetId="7">'SO 306 - Retenční nádrž n...'!$C$4:$J$39,'SO 306 - Retenční nádrž n...'!$C$45:$J$62,'SO 306 - Retenční nádrž n...'!$C$68:$K$89</definedName>
    <definedName name="_xlnm.Print_Titles" localSheetId="7">'SO 306 - Retenční nádrž n...'!$80:$80</definedName>
    <definedName name="_xlnm._FilterDatabase" localSheetId="8" hidden="1">'SO 901 - Vegetační úpravy'!$C$80:$K$86</definedName>
    <definedName name="_xlnm.Print_Area" localSheetId="8">'SO 901 - Vegetační úpravy'!$C$4:$J$39,'SO 901 - Vegetační úpravy'!$C$45:$J$62,'SO 901 - Vegetační úpravy'!$C$68:$K$86</definedName>
    <definedName name="_xlnm.Print_Titles" localSheetId="8">'SO 901 - Vegetační úpravy'!$80:$80</definedName>
    <definedName name="_xlnm._FilterDatabase" localSheetId="9" hidden="1">'VRN - Vedlejší rozpočtové...'!$C$80:$K$96</definedName>
    <definedName name="_xlnm.Print_Area" localSheetId="9">'VRN - Vedlejší rozpočtové...'!$C$4:$J$39,'VRN - Vedlejší rozpočtové...'!$C$45:$J$62,'VRN - Vedlejší rozpočtové...'!$C$68:$K$96</definedName>
    <definedName name="_xlnm.Print_Titles" localSheetId="9">'VRN - Vedlejší rozpočtové...'!$80:$80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55"/>
  <c r="J23"/>
  <c r="J21"/>
  <c r="E21"/>
  <c r="J54"/>
  <c r="J20"/>
  <c r="J18"/>
  <c r="E18"/>
  <c r="F78"/>
  <c r="J17"/>
  <c r="J15"/>
  <c r="E15"/>
  <c r="F54"/>
  <c r="J14"/>
  <c r="J12"/>
  <c r="J75"/>
  <c r="E7"/>
  <c r="E48"/>
  <c i="9" r="J37"/>
  <c r="J36"/>
  <c i="1" r="AY62"/>
  <c i="9" r="J35"/>
  <c i="1" r="AX62"/>
  <c i="9"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48"/>
  <c i="8" r="J37"/>
  <c r="J36"/>
  <c i="1" r="AY61"/>
  <c i="8" r="J35"/>
  <c i="1" r="AX61"/>
  <c i="8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55"/>
  <c r="J23"/>
  <c r="J21"/>
  <c r="E21"/>
  <c r="J54"/>
  <c r="J20"/>
  <c r="J18"/>
  <c r="E18"/>
  <c r="F78"/>
  <c r="J17"/>
  <c r="J15"/>
  <c r="E15"/>
  <c r="F77"/>
  <c r="J14"/>
  <c r="J12"/>
  <c r="J75"/>
  <c r="E7"/>
  <c r="E71"/>
  <c i="7" r="J37"/>
  <c r="J36"/>
  <c i="1" r="AY60"/>
  <c i="7" r="J35"/>
  <c i="1" r="AX60"/>
  <c i="7"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F77"/>
  <c r="E75"/>
  <c r="F52"/>
  <c r="E50"/>
  <c r="J24"/>
  <c r="E24"/>
  <c r="J55"/>
  <c r="J23"/>
  <c r="J21"/>
  <c r="E21"/>
  <c r="J54"/>
  <c r="J20"/>
  <c r="J18"/>
  <c r="E18"/>
  <c r="F80"/>
  <c r="J17"/>
  <c r="J15"/>
  <c r="E15"/>
  <c r="F79"/>
  <c r="J14"/>
  <c r="J12"/>
  <c r="J52"/>
  <c r="E7"/>
  <c r="E48"/>
  <c i="6" r="J37"/>
  <c r="J36"/>
  <c i="1" r="AY59"/>
  <c i="6" r="J35"/>
  <c i="1" r="AX59"/>
  <c i="6"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F75"/>
  <c r="E73"/>
  <c r="F52"/>
  <c r="E50"/>
  <c r="J24"/>
  <c r="E24"/>
  <c r="J55"/>
  <c r="J23"/>
  <c r="J21"/>
  <c r="E21"/>
  <c r="J77"/>
  <c r="J20"/>
  <c r="J18"/>
  <c r="E18"/>
  <c r="F55"/>
  <c r="J17"/>
  <c r="J15"/>
  <c r="E15"/>
  <c r="F54"/>
  <c r="J14"/>
  <c r="J12"/>
  <c r="J75"/>
  <c r="E7"/>
  <c r="E71"/>
  <c i="5" r="J37"/>
  <c r="J36"/>
  <c i="1" r="AY58"/>
  <c i="5" r="J35"/>
  <c i="1" r="AX58"/>
  <c i="5"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55"/>
  <c r="J17"/>
  <c r="J15"/>
  <c r="E15"/>
  <c r="F54"/>
  <c r="J14"/>
  <c r="J12"/>
  <c r="J52"/>
  <c r="E7"/>
  <c r="E71"/>
  <c i="4" r="J37"/>
  <c r="J36"/>
  <c i="1" r="AY57"/>
  <c i="4" r="J35"/>
  <c i="1" r="AX57"/>
  <c i="4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55"/>
  <c r="J23"/>
  <c r="J21"/>
  <c r="E21"/>
  <c r="J77"/>
  <c r="J20"/>
  <c r="J18"/>
  <c r="E18"/>
  <c r="F78"/>
  <c r="J17"/>
  <c r="J15"/>
  <c r="E15"/>
  <c r="F77"/>
  <c r="J14"/>
  <c r="J12"/>
  <c r="J75"/>
  <c r="E7"/>
  <c r="E48"/>
  <c i="3" r="J37"/>
  <c r="J36"/>
  <c i="1" r="AY56"/>
  <c i="3" r="J35"/>
  <c i="1" r="AX56"/>
  <c i="3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79"/>
  <c r="E77"/>
  <c r="F52"/>
  <c r="E50"/>
  <c r="J24"/>
  <c r="E24"/>
  <c r="J82"/>
  <c r="J23"/>
  <c r="J21"/>
  <c r="E21"/>
  <c r="J54"/>
  <c r="J20"/>
  <c r="J18"/>
  <c r="E18"/>
  <c r="F82"/>
  <c r="J17"/>
  <c r="J15"/>
  <c r="E15"/>
  <c r="F54"/>
  <c r="J14"/>
  <c r="J12"/>
  <c r="J79"/>
  <c r="E7"/>
  <c r="E48"/>
  <c i="2" r="J37"/>
  <c r="J36"/>
  <c i="1" r="AY55"/>
  <c i="2" r="J35"/>
  <c i="1" r="AX55"/>
  <c i="2"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T119"/>
  <c r="R120"/>
  <c r="R119"/>
  <c r="P120"/>
  <c r="P119"/>
  <c r="BI116"/>
  <c r="BH116"/>
  <c r="BG116"/>
  <c r="BF116"/>
  <c r="T116"/>
  <c r="R116"/>
  <c r="P116"/>
  <c r="BI115"/>
  <c r="BH115"/>
  <c r="BG115"/>
  <c r="BF115"/>
  <c r="T115"/>
  <c r="R115"/>
  <c r="P115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6"/>
  <c r="BH96"/>
  <c r="BG96"/>
  <c r="BF96"/>
  <c r="T96"/>
  <c r="R96"/>
  <c r="P96"/>
  <c r="BI87"/>
  <c r="BH87"/>
  <c r="BG87"/>
  <c r="BF87"/>
  <c r="T87"/>
  <c r="R87"/>
  <c r="P87"/>
  <c r="BI86"/>
  <c r="BH86"/>
  <c r="BG86"/>
  <c r="BF86"/>
  <c r="T86"/>
  <c r="R86"/>
  <c r="P86"/>
  <c r="F78"/>
  <c r="E76"/>
  <c r="F52"/>
  <c r="E50"/>
  <c r="J24"/>
  <c r="E24"/>
  <c r="J81"/>
  <c r="J23"/>
  <c r="J21"/>
  <c r="E21"/>
  <c r="J80"/>
  <c r="J20"/>
  <c r="J18"/>
  <c r="E18"/>
  <c r="F55"/>
  <c r="J17"/>
  <c r="J15"/>
  <c r="E15"/>
  <c r="F54"/>
  <c r="J14"/>
  <c r="J12"/>
  <c r="J78"/>
  <c r="E7"/>
  <c r="E48"/>
  <c i="1" r="L50"/>
  <c r="AM50"/>
  <c r="AM49"/>
  <c r="L49"/>
  <c r="AM47"/>
  <c r="L47"/>
  <c r="L45"/>
  <c r="L44"/>
  <c i="2" r="BK96"/>
  <c i="7" r="J100"/>
  <c i="2" r="J166"/>
  <c i="7" r="BK92"/>
  <c i="2" r="J208"/>
  <c i="1" r="AS54"/>
  <c i="7" r="BK86"/>
  <c i="2" r="BK122"/>
  <c i="3" r="BK127"/>
  <c i="7" r="J101"/>
  <c i="2" r="J158"/>
  <c i="3" r="J125"/>
  <c i="2" r="J130"/>
  <c i="3" r="J105"/>
  <c i="5" r="BK92"/>
  <c i="9" r="J86"/>
  <c i="3" r="BK92"/>
  <c i="10" r="BK90"/>
  <c i="2" r="BK178"/>
  <c i="7" r="J95"/>
  <c i="2" r="J178"/>
  <c i="6" r="J90"/>
  <c i="2" r="BK162"/>
  <c i="3" r="BK95"/>
  <c i="8" r="J89"/>
  <c i="3" r="J108"/>
  <c i="10" r="BK87"/>
  <c i="3" r="J116"/>
  <c i="9" r="BK86"/>
  <c i="2" r="BK87"/>
  <c i="5" r="BK93"/>
  <c i="10" r="J86"/>
  <c i="2" r="BK126"/>
  <c i="8" r="J84"/>
  <c i="2" r="BK116"/>
  <c i="7" r="BK102"/>
  <c i="2" r="J186"/>
  <c i="3" r="BK113"/>
  <c i="4" r="J84"/>
  <c i="2" r="J115"/>
  <c i="4" r="BK89"/>
  <c i="10" r="J90"/>
  <c i="7" r="BK100"/>
  <c i="3" r="J112"/>
  <c i="6" r="BK91"/>
  <c i="2" r="J207"/>
  <c i="3" r="BK123"/>
  <c i="9" r="J85"/>
  <c i="2" r="J210"/>
  <c i="3" r="J98"/>
  <c i="10" r="BK94"/>
  <c i="2" r="BK97"/>
  <c i="4" r="BK86"/>
  <c i="10" r="J96"/>
  <c i="3" r="BK88"/>
  <c i="7" r="BK99"/>
  <c i="2" r="J126"/>
  <c i="3" r="J95"/>
  <c i="9" r="BK84"/>
  <c i="4" r="J87"/>
  <c i="10" r="J89"/>
  <c i="6" r="BK90"/>
  <c i="2" r="BK194"/>
  <c r="J120"/>
  <c i="4" r="BK87"/>
  <c i="10" r="J92"/>
  <c i="2" r="J105"/>
  <c i="6" r="J93"/>
  <c i="4" r="J88"/>
  <c i="2" r="J170"/>
  <c i="8" r="J86"/>
  <c i="3" r="J99"/>
  <c i="10" r="BK95"/>
  <c i="3" r="BK111"/>
  <c i="7" r="BK103"/>
  <c i="2" r="BK115"/>
  <c i="7" r="J93"/>
  <c i="2" r="J144"/>
  <c i="7" r="BK93"/>
  <c i="2" r="BK86"/>
  <c i="3" r="J128"/>
  <c i="8" r="J88"/>
  <c i="2" r="BK166"/>
  <c i="3" r="BK108"/>
  <c i="6" r="BK84"/>
  <c i="10" r="J93"/>
  <c i="2" r="J154"/>
  <c r="BK206"/>
  <c i="5" r="J91"/>
  <c i="10" r="BK84"/>
  <c i="2" r="BK197"/>
  <c i="6" r="J91"/>
  <c i="2" r="BK205"/>
  <c i="7" r="J87"/>
  <c i="3" r="J92"/>
  <c i="2" r="BK101"/>
  <c i="3" r="BK98"/>
  <c i="8" r="BK88"/>
  <c i="2" r="BK138"/>
  <c i="7" r="BK94"/>
  <c i="2" r="J197"/>
  <c i="6" r="BK87"/>
  <c i="10" r="BK92"/>
  <c i="3" r="BK119"/>
  <c i="6" r="J92"/>
  <c i="10" r="J87"/>
  <c i="4" r="J86"/>
  <c i="8" r="BK87"/>
  <c i="2" r="J206"/>
  <c i="3" r="BK116"/>
  <c i="7" r="J88"/>
  <c i="2" r="J122"/>
  <c i="7" r="BK98"/>
  <c i="2" r="J204"/>
  <c i="3" r="J123"/>
  <c i="7" r="J99"/>
  <c i="10" r="J91"/>
  <c i="4" r="J89"/>
  <c i="10" r="BK91"/>
  <c i="2" r="J86"/>
  <c i="3" r="J104"/>
  <c i="10" r="J85"/>
  <c i="2" r="BK207"/>
  <c i="5" r="BK91"/>
  <c i="2" r="J87"/>
  <c i="5" r="BK84"/>
  <c i="2" r="J174"/>
  <c i="5" r="BK94"/>
  <c i="2" r="BK105"/>
  <c i="3" r="BK112"/>
  <c i="7" r="J103"/>
  <c i="2" r="J205"/>
  <c i="3" r="BK105"/>
  <c i="5" r="J90"/>
  <c i="2" r="J116"/>
  <c i="3" r="BK126"/>
  <c i="7" r="BK96"/>
  <c i="2" r="BK186"/>
  <c i="7" r="J98"/>
  <c i="2" r="J190"/>
  <c i="3" r="BK124"/>
  <c i="5" r="BK87"/>
  <c i="8" r="BK84"/>
  <c i="2" r="J134"/>
  <c i="9" r="BK85"/>
  <c i="2" r="BK158"/>
  <c i="7" r="J94"/>
  <c i="3" r="BK106"/>
  <c i="2" r="BK134"/>
  <c i="6" r="J87"/>
  <c i="10" r="BK85"/>
  <c i="3" r="J88"/>
  <c i="8" r="J85"/>
  <c i="2" r="BK190"/>
  <c i="6" r="J84"/>
  <c i="7" r="J102"/>
  <c i="2" r="J194"/>
  <c i="3" r="J89"/>
  <c i="10" r="J94"/>
  <c i="2" r="BK130"/>
  <c i="5" r="J94"/>
  <c i="10" r="J84"/>
  <c i="4" r="J85"/>
  <c i="2" r="BK170"/>
  <c i="3" r="BK90"/>
  <c i="7" r="J91"/>
  <c i="2" r="BK209"/>
  <c i="4" r="BK84"/>
  <c i="10" r="BK96"/>
  <c i="2" r="J101"/>
  <c i="7" r="J92"/>
  <c i="2" r="J209"/>
  <c i="5" r="J87"/>
  <c i="10" r="J95"/>
  <c i="3" r="BK101"/>
  <c i="9" r="F37"/>
  <c i="1" r="BD62"/>
  <c i="2" r="BK204"/>
  <c i="5" r="J93"/>
  <c i="3" r="J126"/>
  <c i="2" r="BK148"/>
  <c i="5" r="BK90"/>
  <c i="10" r="BK88"/>
  <c i="3" r="BK128"/>
  <c i="8" r="BK85"/>
  <c i="2" r="BK210"/>
  <c i="3" r="J113"/>
  <c i="2" r="BK120"/>
  <c i="3" r="BK89"/>
  <c i="9" r="J84"/>
  <c i="3" r="J111"/>
  <c i="6" r="BK92"/>
  <c i="2" r="J96"/>
  <c i="3" r="BK104"/>
  <c i="6" r="BK93"/>
  <c i="10" r="BK93"/>
  <c i="5" r="J84"/>
  <c i="10" r="BK86"/>
  <c i="3" r="J106"/>
  <c i="8" r="BK89"/>
  <c i="2" r="J162"/>
  <c i="3" r="J90"/>
  <c i="7" r="BK91"/>
  <c i="2" r="J97"/>
  <c i="3" r="J101"/>
  <c i="7" r="BK87"/>
  <c i="5" r="F34"/>
  <c i="2" r="J138"/>
  <c i="7" r="BK101"/>
  <c i="10" r="J88"/>
  <c i="3" r="BK99"/>
  <c i="7" r="J86"/>
  <c i="2" r="BK208"/>
  <c i="7" r="BK95"/>
  <c i="2" r="J148"/>
  <c i="5" r="J92"/>
  <c i="10" r="BK89"/>
  <c i="3" r="J119"/>
  <c i="7" r="J96"/>
  <c i="2" r="BK154"/>
  <c i="3" r="BK125"/>
  <c i="8" r="BK86"/>
  <c i="2" r="BK144"/>
  <c i="4" r="BK88"/>
  <c i="7" r="J89"/>
  <c i="3" r="J124"/>
  <c i="7" r="BK89"/>
  <c i="2" r="BK174"/>
  <c i="3" r="J127"/>
  <c i="7" r="BK88"/>
  <c i="8" r="J87"/>
  <c i="4" r="BK85"/>
  <c i="2" l="1" r="T203"/>
  <c i="3" r="T91"/>
  <c r="T122"/>
  <c r="R87"/>
  <c r="P100"/>
  <c i="4" r="R83"/>
  <c r="R82"/>
  <c r="R81"/>
  <c i="6" r="T83"/>
  <c r="T82"/>
  <c r="T81"/>
  <c i="7" r="T85"/>
  <c i="2" r="T121"/>
  <c i="3" r="BK100"/>
  <c r="J100"/>
  <c r="J63"/>
  <c i="5" r="R83"/>
  <c r="R82"/>
  <c r="R81"/>
  <c i="6" r="BK83"/>
  <c r="J83"/>
  <c r="J61"/>
  <c i="7" r="T90"/>
  <c i="3" r="BK91"/>
  <c r="J91"/>
  <c r="J62"/>
  <c r="P122"/>
  <c i="4" r="BK83"/>
  <c r="J83"/>
  <c r="J61"/>
  <c i="5" r="BK83"/>
  <c r="J83"/>
  <c r="J61"/>
  <c i="7" r="BK85"/>
  <c r="R90"/>
  <c i="8" r="BK83"/>
  <c r="J83"/>
  <c r="J61"/>
  <c i="2" r="R121"/>
  <c i="3" r="T107"/>
  <c i="7" r="T97"/>
  <c i="2" r="T95"/>
  <c r="T85"/>
  <c r="T84"/>
  <c i="3" r="R91"/>
  <c r="BK122"/>
  <c r="J122"/>
  <c r="J65"/>
  <c i="6" r="R83"/>
  <c r="R82"/>
  <c r="R81"/>
  <c i="7" r="R85"/>
  <c i="8" r="P83"/>
  <c r="P82"/>
  <c r="P81"/>
  <c i="1" r="AU61"/>
  <c i="9" r="R83"/>
  <c r="R82"/>
  <c r="R81"/>
  <c i="2" r="R95"/>
  <c i="3" r="T87"/>
  <c r="T86"/>
  <c r="T85"/>
  <c r="T100"/>
  <c i="4" r="T83"/>
  <c r="T82"/>
  <c r="T81"/>
  <c i="6" r="P83"/>
  <c r="P82"/>
  <c r="P81"/>
  <c i="1" r="AU59"/>
  <c i="7" r="P97"/>
  <c i="9" r="BK83"/>
  <c r="J83"/>
  <c r="J61"/>
  <c i="2" r="BK121"/>
  <c i="3" r="P107"/>
  <c i="7" r="BK97"/>
  <c r="J97"/>
  <c r="J63"/>
  <c i="9" r="P83"/>
  <c r="P82"/>
  <c r="P81"/>
  <c i="1" r="AU62"/>
  <c i="2" r="P95"/>
  <c r="P203"/>
  <c i="3" r="P87"/>
  <c r="R100"/>
  <c i="7" r="BK90"/>
  <c r="J90"/>
  <c r="J62"/>
  <c i="8" r="R83"/>
  <c r="R82"/>
  <c r="R81"/>
  <c i="9" r="T83"/>
  <c r="T82"/>
  <c r="T81"/>
  <c i="2" r="BK203"/>
  <c r="J203"/>
  <c r="J64"/>
  <c i="3" r="BK107"/>
  <c r="J107"/>
  <c r="J64"/>
  <c i="5" r="P83"/>
  <c r="P82"/>
  <c r="P81"/>
  <c i="1" r="AU58"/>
  <c i="7" r="R97"/>
  <c i="8" r="T83"/>
  <c r="T82"/>
  <c r="T81"/>
  <c i="2" r="BK95"/>
  <c r="J95"/>
  <c r="J61"/>
  <c r="R203"/>
  <c i="3" r="P91"/>
  <c r="R122"/>
  <c i="4" r="P83"/>
  <c r="P82"/>
  <c r="P81"/>
  <c i="1" r="AU57"/>
  <c i="5" r="T83"/>
  <c r="T82"/>
  <c r="T81"/>
  <c i="7" r="P85"/>
  <c i="10" r="P83"/>
  <c r="P82"/>
  <c r="P81"/>
  <c i="1" r="AU63"/>
  <c i="2" r="P121"/>
  <c i="3" r="BK87"/>
  <c r="BK86"/>
  <c r="J86"/>
  <c r="J60"/>
  <c r="R107"/>
  <c i="7" r="P90"/>
  <c i="10" r="BK83"/>
  <c r="J83"/>
  <c r="J61"/>
  <c r="R83"/>
  <c r="R82"/>
  <c r="R81"/>
  <c r="T83"/>
  <c r="T82"/>
  <c r="T81"/>
  <c i="2" r="BK119"/>
  <c r="J119"/>
  <c r="J62"/>
  <c i="10" r="BE89"/>
  <c r="J78"/>
  <c r="E71"/>
  <c r="BE85"/>
  <c r="BE88"/>
  <c r="BE96"/>
  <c r="J52"/>
  <c r="BE86"/>
  <c r="BE90"/>
  <c r="BE91"/>
  <c i="9" r="BK82"/>
  <c r="J82"/>
  <c r="J60"/>
  <c i="10" r="F77"/>
  <c r="F55"/>
  <c r="J77"/>
  <c r="BE87"/>
  <c r="BE92"/>
  <c r="BE93"/>
  <c r="BE94"/>
  <c r="BE95"/>
  <c r="BE84"/>
  <c i="9" r="J54"/>
  <c r="E71"/>
  <c i="8" r="BK82"/>
  <c r="J82"/>
  <c r="J60"/>
  <c i="9" r="F55"/>
  <c r="BE84"/>
  <c r="BE85"/>
  <c r="J55"/>
  <c r="F54"/>
  <c r="J52"/>
  <c r="BE86"/>
  <c i="8" r="F55"/>
  <c r="BE87"/>
  <c i="7" r="J85"/>
  <c r="J61"/>
  <c i="8" r="J52"/>
  <c r="J77"/>
  <c r="BE86"/>
  <c r="E48"/>
  <c r="F54"/>
  <c r="J78"/>
  <c r="BE85"/>
  <c r="BE88"/>
  <c r="BE84"/>
  <c r="BE89"/>
  <c i="7" r="J77"/>
  <c r="J79"/>
  <c r="BE87"/>
  <c r="BE93"/>
  <c r="BE91"/>
  <c r="E73"/>
  <c r="BE96"/>
  <c r="BE100"/>
  <c i="6" r="BK82"/>
  <c r="J82"/>
  <c r="J60"/>
  <c i="7" r="BE98"/>
  <c r="BE99"/>
  <c r="BE103"/>
  <c r="F54"/>
  <c r="BE86"/>
  <c r="BE92"/>
  <c r="BE94"/>
  <c r="F55"/>
  <c r="BE95"/>
  <c r="BE102"/>
  <c r="J80"/>
  <c r="BE89"/>
  <c r="BE88"/>
  <c r="BE101"/>
  <c i="6" r="E48"/>
  <c r="F78"/>
  <c r="F77"/>
  <c r="J78"/>
  <c r="BE84"/>
  <c r="J52"/>
  <c r="J54"/>
  <c r="BE93"/>
  <c r="BE87"/>
  <c i="5" r="BK82"/>
  <c r="BK81"/>
  <c r="J81"/>
  <c r="J59"/>
  <c i="6" r="BE92"/>
  <c r="BE90"/>
  <c r="BE91"/>
  <c i="5" r="E48"/>
  <c r="F77"/>
  <c r="BE87"/>
  <c r="J77"/>
  <c r="J55"/>
  <c r="J75"/>
  <c r="F78"/>
  <c r="BE90"/>
  <c r="BE91"/>
  <c r="BE84"/>
  <c r="BE92"/>
  <c r="BE93"/>
  <c r="BE94"/>
  <c i="1" r="BA58"/>
  <c i="4" r="F55"/>
  <c i="3" r="BK85"/>
  <c r="J85"/>
  <c i="4" r="F54"/>
  <c r="J52"/>
  <c r="J78"/>
  <c r="BE86"/>
  <c r="BE88"/>
  <c i="3" r="J87"/>
  <c r="J61"/>
  <c i="4" r="BE85"/>
  <c r="J54"/>
  <c r="E71"/>
  <c r="BE89"/>
  <c r="BE84"/>
  <c r="BE87"/>
  <c i="3" r="E75"/>
  <c r="F55"/>
  <c r="J81"/>
  <c r="BE124"/>
  <c r="BE125"/>
  <c r="BE128"/>
  <c r="F81"/>
  <c r="BE101"/>
  <c r="BE106"/>
  <c r="BE112"/>
  <c r="BE127"/>
  <c r="J52"/>
  <c r="BE90"/>
  <c r="BE123"/>
  <c i="2" r="J121"/>
  <c r="J63"/>
  <c i="3" r="J55"/>
  <c r="BE99"/>
  <c r="BE105"/>
  <c r="BE119"/>
  <c r="BE89"/>
  <c r="BE104"/>
  <c r="BE108"/>
  <c r="BE126"/>
  <c r="BE95"/>
  <c r="BE111"/>
  <c r="BE98"/>
  <c r="BE116"/>
  <c r="BE88"/>
  <c r="BE92"/>
  <c r="BE113"/>
  <c i="2" r="BE208"/>
  <c r="J55"/>
  <c r="BE96"/>
  <c r="BE115"/>
  <c r="BE197"/>
  <c r="J52"/>
  <c r="F81"/>
  <c r="BE87"/>
  <c r="BE105"/>
  <c r="BE122"/>
  <c r="BE144"/>
  <c r="BE97"/>
  <c r="BE130"/>
  <c r="BE148"/>
  <c r="BE194"/>
  <c r="BE209"/>
  <c r="J54"/>
  <c r="BE154"/>
  <c r="BE210"/>
  <c r="F80"/>
  <c r="BE116"/>
  <c r="BE138"/>
  <c r="BE205"/>
  <c r="BE190"/>
  <c r="BE204"/>
  <c r="E74"/>
  <c r="BE86"/>
  <c r="BE101"/>
  <c r="BE126"/>
  <c r="BE186"/>
  <c r="BE134"/>
  <c r="BE162"/>
  <c r="BE170"/>
  <c r="BE178"/>
  <c r="BE120"/>
  <c r="BE158"/>
  <c r="BE206"/>
  <c r="BE166"/>
  <c r="BE174"/>
  <c r="BE207"/>
  <c r="F35"/>
  <c i="1" r="BB55"/>
  <c i="5" r="F36"/>
  <c i="1" r="BC58"/>
  <c i="8" r="J34"/>
  <c i="1" r="AW61"/>
  <c i="5" r="F37"/>
  <c i="1" r="BD58"/>
  <c i="3" r="J30"/>
  <c i="8" r="F36"/>
  <c i="1" r="BC61"/>
  <c i="8" r="F37"/>
  <c i="1" r="BD61"/>
  <c i="3" r="F34"/>
  <c i="1" r="BA56"/>
  <c i="2" r="F34"/>
  <c i="1" r="BA55"/>
  <c i="3" r="J34"/>
  <c i="1" r="AW56"/>
  <c i="2" r="J34"/>
  <c i="1" r="AW55"/>
  <c i="10" r="F36"/>
  <c i="1" r="BC63"/>
  <c i="8" r="F34"/>
  <c i="1" r="BA61"/>
  <c i="9" r="F36"/>
  <c i="1" r="BC62"/>
  <c i="10" r="J34"/>
  <c i="1" r="AW63"/>
  <c i="7" r="F37"/>
  <c i="1" r="BD60"/>
  <c i="8" r="F35"/>
  <c i="1" r="BB61"/>
  <c i="10" r="F37"/>
  <c i="1" r="BD63"/>
  <c i="6" r="F35"/>
  <c i="1" r="BB59"/>
  <c i="7" r="F35"/>
  <c i="1" r="BB60"/>
  <c i="2" r="F37"/>
  <c i="1" r="BD55"/>
  <c i="3" r="F35"/>
  <c i="1" r="BB56"/>
  <c i="6" r="F36"/>
  <c i="1" r="BC59"/>
  <c i="10" r="F34"/>
  <c i="1" r="BA63"/>
  <c i="7" r="F34"/>
  <c i="1" r="BA60"/>
  <c i="9" r="J34"/>
  <c i="1" r="AW62"/>
  <c i="7" r="F36"/>
  <c i="1" r="BC60"/>
  <c i="4" r="J34"/>
  <c i="1" r="AW57"/>
  <c i="10" r="F35"/>
  <c i="1" r="BB63"/>
  <c i="2" r="F36"/>
  <c i="1" r="BC55"/>
  <c i="9" r="F34"/>
  <c i="1" r="BA62"/>
  <c i="7" r="J34"/>
  <c i="1" r="AW60"/>
  <c i="4" r="F34"/>
  <c i="1" r="BA57"/>
  <c i="3" r="F36"/>
  <c i="1" r="BC56"/>
  <c i="6" r="J34"/>
  <c i="1" r="AW59"/>
  <c i="9" r="F35"/>
  <c i="1" r="BB62"/>
  <c i="3" r="F37"/>
  <c i="1" r="BD56"/>
  <c i="6" r="F37"/>
  <c i="1" r="BD59"/>
  <c i="4" r="F36"/>
  <c i="1" r="BC57"/>
  <c i="5" r="J34"/>
  <c i="1" r="AW58"/>
  <c i="4" r="F35"/>
  <c i="1" r="BB57"/>
  <c i="4" r="F37"/>
  <c i="1" r="BD57"/>
  <c i="5" r="F35"/>
  <c i="1" r="BB58"/>
  <c i="6" r="F34"/>
  <c i="1" r="BA59"/>
  <c i="3" l="1" r="P86"/>
  <c r="P85"/>
  <c i="1" r="AU56"/>
  <c i="7" r="BK84"/>
  <c r="BK83"/>
  <c r="J83"/>
  <c r="P84"/>
  <c r="P83"/>
  <c i="1" r="AU60"/>
  <c i="2" r="BK85"/>
  <c r="BK84"/>
  <c r="J84"/>
  <c r="R85"/>
  <c r="R84"/>
  <c i="7" r="R84"/>
  <c r="R83"/>
  <c i="2" r="P85"/>
  <c r="P84"/>
  <c i="1" r="AU55"/>
  <c i="7" r="T84"/>
  <c r="T83"/>
  <c i="3" r="R86"/>
  <c r="R85"/>
  <c i="4" r="BK82"/>
  <c r="BK81"/>
  <c r="J81"/>
  <c r="J59"/>
  <c i="10" r="BK82"/>
  <c r="J82"/>
  <c r="J60"/>
  <c i="9" r="BK81"/>
  <c r="J81"/>
  <c i="8" r="BK81"/>
  <c r="J81"/>
  <c i="6" r="BK81"/>
  <c r="J81"/>
  <c i="5" r="J82"/>
  <c r="J60"/>
  <c i="1" r="AG56"/>
  <c i="3" r="J59"/>
  <c r="J33"/>
  <c i="1" r="AV56"/>
  <c r="AT56"/>
  <c r="AN56"/>
  <c i="2" r="J33"/>
  <c i="1" r="AV55"/>
  <c r="AT55"/>
  <c i="9" r="F33"/>
  <c i="1" r="AZ62"/>
  <c i="4" r="F33"/>
  <c i="1" r="AZ57"/>
  <c r="BD54"/>
  <c r="W33"/>
  <c i="10" r="J33"/>
  <c i="1" r="AV63"/>
  <c r="AT63"/>
  <c i="4" r="J33"/>
  <c i="1" r="AV57"/>
  <c r="AT57"/>
  <c i="7" r="F33"/>
  <c i="1" r="AZ60"/>
  <c i="10" r="F33"/>
  <c i="1" r="AZ63"/>
  <c i="8" r="J33"/>
  <c i="1" r="AV61"/>
  <c r="AT61"/>
  <c r="BB54"/>
  <c r="W31"/>
  <c i="6" r="J30"/>
  <c i="1" r="AG59"/>
  <c i="7" r="J33"/>
  <c i="1" r="AV60"/>
  <c r="AT60"/>
  <c i="9" r="J33"/>
  <c i="1" r="AV62"/>
  <c r="AT62"/>
  <c i="5" r="J33"/>
  <c i="1" r="AV58"/>
  <c r="AT58"/>
  <c i="7" r="J30"/>
  <c i="1" r="AG60"/>
  <c i="6" r="F33"/>
  <c i="1" r="AZ59"/>
  <c i="5" r="F33"/>
  <c i="1" r="AZ58"/>
  <c i="8" r="J30"/>
  <c i="1" r="AG61"/>
  <c i="2" r="J30"/>
  <c i="1" r="AG55"/>
  <c r="BC54"/>
  <c r="W32"/>
  <c i="6" r="J33"/>
  <c i="1" r="AV59"/>
  <c r="AT59"/>
  <c i="8" r="F33"/>
  <c i="1" r="AZ61"/>
  <c i="5" r="J30"/>
  <c i="1" r="AG58"/>
  <c r="BA54"/>
  <c r="W30"/>
  <c i="2" r="F33"/>
  <c i="1" r="AZ55"/>
  <c i="3" r="F33"/>
  <c i="1" r="AZ56"/>
  <c i="9" r="J30"/>
  <c i="1" r="AG62"/>
  <c i="4" l="1" r="J82"/>
  <c r="J60"/>
  <c i="2" r="J59"/>
  <c i="7" r="J84"/>
  <c r="J60"/>
  <c r="J59"/>
  <c i="2" r="J85"/>
  <c r="J60"/>
  <c i="10" r="BK81"/>
  <c r="J81"/>
  <c r="J59"/>
  <c i="1" r="AN62"/>
  <c i="9" r="J59"/>
  <c i="1" r="AN61"/>
  <c i="8" r="J59"/>
  <c i="9" r="J39"/>
  <c i="8" r="J39"/>
  <c i="1" r="AN59"/>
  <c i="6" r="J59"/>
  <c i="7" r="J39"/>
  <c i="1" r="AN58"/>
  <c i="6" r="J39"/>
  <c i="5" r="J39"/>
  <c i="3" r="J39"/>
  <c i="2" r="J39"/>
  <c i="1" r="AN55"/>
  <c r="AN60"/>
  <c r="AZ54"/>
  <c r="AV54"/>
  <c r="AK29"/>
  <c r="AY54"/>
  <c i="4" r="J30"/>
  <c i="1" r="AG57"/>
  <c r="AW54"/>
  <c r="AK30"/>
  <c r="AU54"/>
  <c r="AX54"/>
  <c i="4" l="1" r="J39"/>
  <c i="1" r="AN57"/>
  <c i="10" r="J30"/>
  <c i="1" r="AG63"/>
  <c r="AG54"/>
  <c r="AK26"/>
  <c r="AK35"/>
  <c r="W29"/>
  <c r="AT54"/>
  <c i="10" l="1" r="J39"/>
  <c i="1" r="AN54"/>
  <c r="AN63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<sst xmlns="http://schemas.openxmlformats.org/spreadsheetml/2006/main">
  <si>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</si>
  <si>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</si>
  <si>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</si>
  <si>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</si>
  <si>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</si>
  <si>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{330f851e-20a2-405f-bd30-b75d94552ffd}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</si>
  <si>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</si>
  <si>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</si>
  <si>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</si>
  <si>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</si>
  <si>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</si>
  <si>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</si>
  <si>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</si>
  <si>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</si>
  <si>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R25-011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</si>
  <si>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</si>
  <si>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</si>
  <si>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Dostavba sportovně rekreačního areálu Petynka, Praha 6</t>
  </si>
  <si>
    <t>KSO:</t>
  </si>
  <si>
    <t/>
  </si>
  <si>
    <t>CC-CZ:</t>
  </si>
  <si>
    <t>Místo:</t>
  </si>
  <si>
    <t>Praha 6</t>
  </si>
  <si>
    <t>Datum:</t>
  </si>
  <si>
    <t>10. 3. 2025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</si>
  <si>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</si>
  <si>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</si>
  <si>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</si>
  <si>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</si>
  <si>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</si>
  <si>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</si>
  <si>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</si>
  <si>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</si>
  <si>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</si>
  <si>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</si>
  <si>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</si>
  <si>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</si>
  <si>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</si>
  <si>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</si>
  <si>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</si>
  <si>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</si>
  <si>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</si>
  <si>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</si>
  <si>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</si>
  <si>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</si>
  <si>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</si>
  <si>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</si>
  <si>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</si>
  <si>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</si>
  <si>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</si>
  <si>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</si>
  <si>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</si>
  <si>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</si>
  <si>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</si>
  <si>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</si>
  <si>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</si>
  <si>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</si>
  <si>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</si>
  <si>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</si>
  <si>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</si>
  <si>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</si>
  <si>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</si>
  <si>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</si>
  <si>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</si>
  <si>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</si>
  <si>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</si>
  <si>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</si>
  <si>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</si>
  <si>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</si>
  <si>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</si>
  <si>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</si>
  <si>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</si>
  <si>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</si>
  <si>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</si>
  <si>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</si>
  <si>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</si>
  <si>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par...</t>
  </si>
  <si>
    <t>STA</t>
  </si>
  <si>
    <t>1</t>
  </si>
  <si>
    <t>{d4ab4852-1861-4cf7-8cfc-5b5cef88cefd}</t>
  </si>
  <si>
    <t>2</t>
  </si>
  <si>
    <t>SO 301</t>
  </si>
  <si>
    <t>Dešťová kanalizace</t>
  </si>
  <si>
    <t>{20005c59-f071-4829-aa25-83c93385471d}</t>
  </si>
  <si>
    <t>SO 302</t>
  </si>
  <si>
    <t>Odlučovač ropnýc...</t>
  </si>
  <si>
    <t>{5b168c33-42e1-4953-95b2-8b7a8a40bfa3}</t>
  </si>
  <si>
    <t>SO 303</t>
  </si>
  <si>
    <t>Retenční nádrž</t>
  </si>
  <si>
    <t>{f0360af0-8b6b-4c8e-ad5d-a1aab2c60dc5}</t>
  </si>
  <si>
    <t>SO 304</t>
  </si>
  <si>
    <t>Akumulační nádrž</t>
  </si>
  <si>
    <t>{3570deaa-ee55-4220-8933-b263841fd579}</t>
  </si>
  <si>
    <t>SO 305</t>
  </si>
  <si>
    <t>Splašková kanali...</t>
  </si>
  <si>
    <t>{dc5aa8dd-180e-4c31-85fd-a20cfa1b1deb}</t>
  </si>
  <si>
    <t>SO 306</t>
  </si>
  <si>
    <t>Retenční nádrž n...</t>
  </si>
  <si>
    <t>{acef9105-c985-4939-a760-cc5f5a0ee8e0}</t>
  </si>
  <si>
    <t>SO 901</t>
  </si>
  <si>
    <t>Vegetační úpravy</t>
  </si>
  <si>
    <t>{caf21c2e-10e3-407a-aa0a-87939f1dd473}</t>
  </si>
  <si>
    <t>VRN</t>
  </si>
  <si>
    <t>Vedlejší rozpočtové...</t>
  </si>
  <si>
    <t>{a8701a59-6838-4271-be29-148e92d98fd9}</t>
  </si>
  <si>
    <t>KRYCÍ LIST SOUPISU PRACÍ</t>
  </si>
  <si>
    <t>Objekt:</t>
  </si>
  <si>
    <t>SO 101 - Komunikace a par...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</si>
  <si>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</si>
  <si>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</si>
  <si>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</si>
  <si>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</si>
  <si>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</si>
  <si>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</si>
  <si>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</si>
  <si>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</si>
  <si>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</si>
  <si>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</si>
  <si>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</si>
  <si>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</si>
  <si>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</si>
  <si>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</si>
  <si>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</si>
  <si>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</si>
  <si>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</si>
  <si>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</si>
  <si>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</si>
  <si>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</si>
  <si>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</si>
  <si>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</si>
  <si>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</si>
  <si>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</si>
  <si>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</si>
  <si>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</si>
  <si>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113154558</t>
  </si>
  <si>
    <t>Frézování živičného podkladu nebo krytu s naložením hmot na dopravní prostředek plochy přes 2 000 do 10 000 m2 tloušťky vrstvy 100 mm</t>
  </si>
  <si>
    <t>m2</t>
  </si>
  <si>
    <t>4</t>
  </si>
  <si>
    <t>997221873</t>
  </si>
  <si>
    <t>Poplatek za uložení stavebního odpadu na recyklační skládce (skládkovné) zeminy a kamení zatříděného do Katalogu odpadů pod kódem 17 05 04</t>
  </si>
  <si>
    <t>t</t>
  </si>
  <si>
    <t>VV</t>
  </si>
  <si>
    <t>Výkop pro trativody:</t>
  </si>
  <si>
    <t>187,5*2</t>
  </si>
  <si>
    <t>Odkopávky nezpevněné plochy a velkého záhonu:</t>
  </si>
  <si>
    <t>0,5*(3070+1977)</t>
  </si>
  <si>
    <t>Podkladní vrstvy komunikace</t>
  </si>
  <si>
    <t>3070*0,4*2</t>
  </si>
  <si>
    <t>Součet</t>
  </si>
  <si>
    <t>Zemní práce</t>
  </si>
  <si>
    <t>3</t>
  </si>
  <si>
    <t>113107124.1</t>
  </si>
  <si>
    <t>Odstranění podkladů nebo krytů ručně s přemístěním hmot na skládku na vzdálenost do 3 m nebo s naložením na dopravní prostředek z kameniva hrubého drceného, o tl. vrstvy přes 300 do 400 mm</t>
  </si>
  <si>
    <t>6</t>
  </si>
  <si>
    <t>122351106</t>
  </si>
  <si>
    <t>Odkopávky a prokopávky nezapažené strojně v hornině třídy těžitelnosti II skupiny 4 přes 1 000 do 5 000 m3</t>
  </si>
  <si>
    <t>m3</t>
  </si>
  <si>
    <t>8</t>
  </si>
  <si>
    <t>Odkopávky v tl. 0,5m plochy velkého záhonu a nezpevněné plochy</t>
  </si>
  <si>
    <t>3070+1977</t>
  </si>
  <si>
    <t>5</t>
  </si>
  <si>
    <t>132251104</t>
  </si>
  <si>
    <t>Hloubení nezapažených rýh šířky do 800 mm strojně s urovnáním dna do předepsaného profilu a spádu v hornině třídy těžitelnosti I skupiny 3 přes 100 m3</t>
  </si>
  <si>
    <t>10</t>
  </si>
  <si>
    <t>750*0,5*0,5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</si>
  <si>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</si>
  <si>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</si>
  <si>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187,5</t>
  </si>
  <si>
    <t>Odkopávky nezpevněné plochy a velkého záhonu tl. 0,5m:</t>
  </si>
  <si>
    <t>podkladní vrstvy vozovky:</t>
  </si>
  <si>
    <t>3070*0,4</t>
  </si>
  <si>
    <t>Vyfrézovaná živice:</t>
  </si>
  <si>
    <t>3070*0,1</t>
  </si>
  <si>
    <t>7</t>
  </si>
  <si>
    <t>181951114</t>
  </si>
  <si>
    <t>Úprava pláně vyrovnáním výškových rozdílů strojně v hornině třídy těžitelnosti II, skupiny 4 a 5 se zhutněním</t>
  </si>
  <si>
    <t>14</t>
  </si>
  <si>
    <t>997221875</t>
  </si>
  <si>
    <t>Poplatek za uložení stavebního odpadu na recyklační skládce (skládkovné) asfaltového bez obsahu dehtu zatříděného do Katalogu odpadů pod kódem 17 03 02</t>
  </si>
  <si>
    <t>16</t>
  </si>
  <si>
    <t>3070*0,1*2,3</t>
  </si>
  <si>
    <t>Zakládání</t>
  </si>
  <si>
    <t>9</t>
  </si>
  <si>
    <t>212750103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</si>
  <si>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</si>
  <si>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m</t>
  </si>
  <si>
    <t>18</t>
  </si>
  <si>
    <t>Komunikace pozemní</t>
  </si>
  <si>
    <t>180405114</t>
  </si>
  <si>
    <t>Založení trávníků ve vegetačních dlaždicích nebo prefabrikátech výsevem směsi substrátu a semene v rovině nebo na svahu do 1:5</t>
  </si>
  <si>
    <t>20</t>
  </si>
  <si>
    <t>Parkovací stání</t>
  </si>
  <si>
    <t>2135</t>
  </si>
  <si>
    <t>11</t>
  </si>
  <si>
    <t>M</t>
  </si>
  <si>
    <t>00572470</t>
  </si>
  <si>
    <t>osivo směs travní univerzál</t>
  </si>
  <si>
    <t>kg</t>
  </si>
  <si>
    <t>22</t>
  </si>
  <si>
    <t>2135*0,0025</t>
  </si>
  <si>
    <t>181411131</t>
  </si>
  <si>
    <t>Založení trávníku na půdě předem připravené plochy do 1000 m2 výsevem včetně utažení parkového v rovině nebo na svahu do 1:5</t>
  </si>
  <si>
    <t>24</t>
  </si>
  <si>
    <t>Plochy zeleně</t>
  </si>
  <si>
    <t>2495</t>
  </si>
  <si>
    <t>13</t>
  </si>
  <si>
    <t>00572410</t>
  </si>
  <si>
    <t>osivo směs travní parková</t>
  </si>
  <si>
    <t>26</t>
  </si>
  <si>
    <t>2495*0,0025</t>
  </si>
  <si>
    <t>564851011.a</t>
  </si>
  <si>
    <t>Podklad ze štěrkodrti ŠD s rozprostřením a zhutněním plochy jednotlivě do 100 m2, po zhutnění tl. 150 mm</t>
  </si>
  <si>
    <t>28</t>
  </si>
  <si>
    <t>Obslužná komunikace</t>
  </si>
  <si>
    <t>2570</t>
  </si>
  <si>
    <t>15</t>
  </si>
  <si>
    <t>564851011.b</t>
  </si>
  <si>
    <t>30</t>
  </si>
  <si>
    <t>564861111</t>
  </si>
  <si>
    <t>Podklad ze štěrkodrti ŠD s rozprostřením a zhutněním plochy přes 100 m2, po zhutnění tl. 200 mm</t>
  </si>
  <si>
    <t>32</t>
  </si>
  <si>
    <t>Slepecká dlažba</t>
  </si>
  <si>
    <t>43</t>
  </si>
  <si>
    <t>Chodníky pro pěší</t>
  </si>
  <si>
    <t>585</t>
  </si>
  <si>
    <t>17</t>
  </si>
  <si>
    <t>564952113</t>
  </si>
  <si>
    <t>Podklad z mechanicky zpevněného kameniva MZK (minerální beton) s rozprostřením a s hutněním, po zhutnění tl. 170 mm</t>
  </si>
  <si>
    <t>34</t>
  </si>
  <si>
    <t>565135121</t>
  </si>
  <si>
    <t>Asfaltový beton vrstva podkladní ACP 16 (obalované kamenivo střednězrnné - OKS) s rozprostřením a zhutněním v pruhu šířky přes 3 m, po zhutnění tl. 50 mm</t>
  </si>
  <si>
    <t>36</t>
  </si>
  <si>
    <t>19</t>
  </si>
  <si>
    <t>573231112</t>
  </si>
  <si>
    <t>Postřik spojovací PS bez posypu kamenivem ze silniční emulze, v množství 0,80 kg/m2</t>
  </si>
  <si>
    <t>38</t>
  </si>
  <si>
    <t>Obslužná komunikace:</t>
  </si>
  <si>
    <t>2*2570</t>
  </si>
  <si>
    <t>577134121</t>
  </si>
  <si>
    <t>Asfaltový beton vrstva obrusná ACO 11 (ABS) s rozprostřením a se zhutněním z nemodifikovaného asfaltu v pruhu šířky přes 3 m tř. I (ACO 11+), po zhutnění tl. 40 mm</t>
  </si>
  <si>
    <t>40</t>
  </si>
  <si>
    <t>577155122</t>
  </si>
  <si>
    <t>Asfaltový beton vrstva ložní ACL 16 (ABH) s rozprostřením a zhutněním z nemodifikovaného asfaltu v pruhu šířky přes 3 m, po zhutnění tl. 60 mm</t>
  </si>
  <si>
    <t>42</t>
  </si>
  <si>
    <t>BET.B08C01</t>
  </si>
  <si>
    <t>BEST-BEATON NESKLADBA/8CM PŘÍRODNÍ</t>
  </si>
  <si>
    <t>44</t>
  </si>
  <si>
    <t>2763*1,03</t>
  </si>
  <si>
    <t>23</t>
  </si>
  <si>
    <t>596211213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</si>
  <si>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</si>
  <si>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46</t>
  </si>
  <si>
    <t>Chodníky</t>
  </si>
  <si>
    <t>BET.K08N02</t>
  </si>
  <si>
    <t>BEST-KLASIKO PRO NEVIDOMÉ/8CM ČERVENÁ</t>
  </si>
  <si>
    <t>48</t>
  </si>
  <si>
    <t>43*1,03</t>
  </si>
  <si>
    <t>25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</si>
  <si>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</si>
  <si>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</si>
  <si>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56</t>
  </si>
  <si>
    <t>Obruby mezi parkovacím stáním a vozovkou</t>
  </si>
  <si>
    <t>430*1,03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</si>
  <si>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</si>
  <si>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</si>
  <si>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58</t>
  </si>
  <si>
    <t>903+28</t>
  </si>
  <si>
    <t>27</t>
  </si>
  <si>
    <t>59217031</t>
  </si>
  <si>
    <t>obrubník silniční betonový 1000x150x250mm</t>
  </si>
  <si>
    <t>60</t>
  </si>
  <si>
    <t>Stojaté obruby:</t>
  </si>
  <si>
    <t>(903+28)*1,03</t>
  </si>
  <si>
    <t>Obruby naležato:</t>
  </si>
  <si>
    <t>Ostatní konstrukce a práce, bourání</t>
  </si>
  <si>
    <t>101-1</t>
  </si>
  <si>
    <t>Svislé dopravní značení - D+M</t>
  </si>
  <si>
    <t>ks</t>
  </si>
  <si>
    <t>62</t>
  </si>
  <si>
    <t>29</t>
  </si>
  <si>
    <t>101-2</t>
  </si>
  <si>
    <t>Svislé dopravní značení - doplňkové tabulky</t>
  </si>
  <si>
    <t>64</t>
  </si>
  <si>
    <t>101-3</t>
  </si>
  <si>
    <t>VDZ - znak invalidy</t>
  </si>
  <si>
    <t>66</t>
  </si>
  <si>
    <t>31</t>
  </si>
  <si>
    <t>101-4</t>
  </si>
  <si>
    <t>VDZ - znak kočárku</t>
  </si>
  <si>
    <t>68</t>
  </si>
  <si>
    <t>101-5</t>
  </si>
  <si>
    <t>VDZ - směrové šipky</t>
  </si>
  <si>
    <t>70</t>
  </si>
  <si>
    <t>33</t>
  </si>
  <si>
    <t>101-6</t>
  </si>
  <si>
    <t>Vjezdová brána</t>
  </si>
  <si>
    <t>1374723198</t>
  </si>
  <si>
    <t>919735112</t>
  </si>
  <si>
    <t>Řezání stávajícího živičného krytu nebo podkladu hloubky přes 50 do 100 mm</t>
  </si>
  <si>
    <t>72</t>
  </si>
  <si>
    <t>SO 301 - Dešťová kanalizace</t>
  </si>
  <si>
    <t xml:space="preserve">    1 - Uliční vpusti</t>
  </si>
  <si>
    <t xml:space="preserve">    2 - Šachty</t>
  </si>
  <si>
    <t xml:space="preserve">    3 - Liniový žlab</t>
  </si>
  <si>
    <t xml:space="preserve">    4 - Stoka dešťové kanalizace DN250</t>
  </si>
  <si>
    <t xml:space="preserve">    5 - Stoka dešťové kanalizace DN300</t>
  </si>
  <si>
    <t>Uliční vpusti</t>
  </si>
  <si>
    <t>301-1</t>
  </si>
  <si>
    <t>Uliční vpusti - D+M</t>
  </si>
  <si>
    <t>kus</t>
  </si>
  <si>
    <t>301-2</t>
  </si>
  <si>
    <t>Přípojky UV</t>
  </si>
  <si>
    <t>301-3</t>
  </si>
  <si>
    <t>Napojení přípojek UV na řad dešťové kanalizace</t>
  </si>
  <si>
    <t>Šachty</t>
  </si>
  <si>
    <t>301-4</t>
  </si>
  <si>
    <t>Šachty - výkopové práce vč. dopravy a skládkovného</t>
  </si>
  <si>
    <t>10*2,5*2,5*3</t>
  </si>
  <si>
    <t>301-5</t>
  </si>
  <si>
    <t>Šachty - zřízení základů</t>
  </si>
  <si>
    <t>2*2*10</t>
  </si>
  <si>
    <t>301-6</t>
  </si>
  <si>
    <t>Šachty - D+M</t>
  </si>
  <si>
    <t>301-7</t>
  </si>
  <si>
    <t>Šachty - zásypy, úprava povrchu</t>
  </si>
  <si>
    <t>Liniový žlab</t>
  </si>
  <si>
    <t>301-8</t>
  </si>
  <si>
    <t>Výkop rýhy vč. dopravy a skládkovného</t>
  </si>
  <si>
    <t>89*0,6*0,5</t>
  </si>
  <si>
    <t>301-9</t>
  </si>
  <si>
    <t>Liniový žlab - Dodávka</t>
  </si>
  <si>
    <t>301-10</t>
  </si>
  <si>
    <t>301-11</t>
  </si>
  <si>
    <t>Liniový žlab - přípojky, čistící kus</t>
  </si>
  <si>
    <t>kpl</t>
  </si>
  <si>
    <t>Stoka dešťové kanalizace DN250</t>
  </si>
  <si>
    <t>301-12</t>
  </si>
  <si>
    <t>Výkopové práce vč. dopravy a skládkovného</t>
  </si>
  <si>
    <t>240*3*1,2</t>
  </si>
  <si>
    <t>301-13</t>
  </si>
  <si>
    <t>Korugované potrubí DN250 - dodávka</t>
  </si>
  <si>
    <t>301-14</t>
  </si>
  <si>
    <t>Korugované potrubí DN250 - montáž</t>
  </si>
  <si>
    <t>301-15</t>
  </si>
  <si>
    <t>Podsyp</t>
  </si>
  <si>
    <t>240*0,1*0,5</t>
  </si>
  <si>
    <t>301-16</t>
  </si>
  <si>
    <t>Obsyp</t>
  </si>
  <si>
    <t>240*0,6*0,5</t>
  </si>
  <si>
    <t>301-17</t>
  </si>
  <si>
    <t>Zásyp</t>
  </si>
  <si>
    <t>240*0,5*2,3</t>
  </si>
  <si>
    <t>Stoka dešťové kanalizace DN300</t>
  </si>
  <si>
    <t>301-18</t>
  </si>
  <si>
    <t>301-19</t>
  </si>
  <si>
    <t>Potrubí DN300 - dodávka</t>
  </si>
  <si>
    <t>301-20</t>
  </si>
  <si>
    <t>Potrubí DN300 - montáž</t>
  </si>
  <si>
    <t>301-21</t>
  </si>
  <si>
    <t>301-22</t>
  </si>
  <si>
    <t>301-23</t>
  </si>
  <si>
    <t>SO 302 - Odlučovač ropnýc...</t>
  </si>
  <si>
    <t>N00 - SO 302 - ORL</t>
  </si>
  <si>
    <t xml:space="preserve">    N01 - ORL</t>
  </si>
  <si>
    <t>N00</t>
  </si>
  <si>
    <t>SO 302 - ORL</t>
  </si>
  <si>
    <t>N01</t>
  </si>
  <si>
    <t>ORL</t>
  </si>
  <si>
    <t>302-1</t>
  </si>
  <si>
    <t>Výkopové práce vč. odvozu a skládkování</t>
  </si>
  <si>
    <t>262144</t>
  </si>
  <si>
    <t>302-2</t>
  </si>
  <si>
    <t>Zřízení základů pod ORL</t>
  </si>
  <si>
    <t>302-3</t>
  </si>
  <si>
    <t>Dodávka ORL</t>
  </si>
  <si>
    <t>302-4</t>
  </si>
  <si>
    <t>Montáž ORL</t>
  </si>
  <si>
    <t>302-5</t>
  </si>
  <si>
    <t>Napojení ORL na šachty RŠD 1-1 a RŠD 1-2</t>
  </si>
  <si>
    <t>KPL</t>
  </si>
  <si>
    <t>302-6</t>
  </si>
  <si>
    <t>Dokončovací práce - zásyp, povrchy</t>
  </si>
  <si>
    <t>SO 303 - Retenční nádrž</t>
  </si>
  <si>
    <t>N00 - Nepojmenované práce</t>
  </si>
  <si>
    <t xml:space="preserve">    N01 - Nepojmenovaný díl</t>
  </si>
  <si>
    <t>Nepojmenované práce</t>
  </si>
  <si>
    <t>Nepojmenovaný díl</t>
  </si>
  <si>
    <t>303-1</t>
  </si>
  <si>
    <t>Výkopové práce vč. dopravy a poplatku za skládku</t>
  </si>
  <si>
    <t>3*6*12*1,5</t>
  </si>
  <si>
    <t>303-2</t>
  </si>
  <si>
    <t>Zřízení základů pod retenční nádrží</t>
  </si>
  <si>
    <t>(6+0,5*2)*(12+0,5*2)</t>
  </si>
  <si>
    <t>303-3</t>
  </si>
  <si>
    <t>303-4</t>
  </si>
  <si>
    <t>Montáž retenční nádrže</t>
  </si>
  <si>
    <t>303-5</t>
  </si>
  <si>
    <t>Zřízení bezpečnostního přepadu</t>
  </si>
  <si>
    <t>303-6</t>
  </si>
  <si>
    <t>Napojení retenční nádrže na přilehlé šachty</t>
  </si>
  <si>
    <t>303-7</t>
  </si>
  <si>
    <t>SO 304 - Akumulační nádrž</t>
  </si>
  <si>
    <t>N00 - SO 304 - Akumulační nádrž</t>
  </si>
  <si>
    <t xml:space="preserve">    N01 - Akumulační nádrž</t>
  </si>
  <si>
    <t>304-1</t>
  </si>
  <si>
    <t>6*4*3*1,5</t>
  </si>
  <si>
    <t>304-2</t>
  </si>
  <si>
    <t>Zřízení základů pod akumulační nádrží</t>
  </si>
  <si>
    <t>(6+2*0,5)*(4+2*0,5)</t>
  </si>
  <si>
    <t>304-3</t>
  </si>
  <si>
    <t>Dodávka akumunační nádrže</t>
  </si>
  <si>
    <t>304-4</t>
  </si>
  <si>
    <t>Montáž akumulační nádrže</t>
  </si>
  <si>
    <t>304-5</t>
  </si>
  <si>
    <t>Napojení nádrže</t>
  </si>
  <si>
    <t>304-6</t>
  </si>
  <si>
    <t>Dokončovací práce - zásyp, povrch</t>
  </si>
  <si>
    <t>SO 305 - Splašková kanali...</t>
  </si>
  <si>
    <t xml:space="preserve">    1 - Šachty</t>
  </si>
  <si>
    <t xml:space="preserve">    4 - Stoky splaškové kanalizace DN250</t>
  </si>
  <si>
    <t xml:space="preserve">    5 - Stoka splaškové  kanalizace DN300</t>
  </si>
  <si>
    <t>305-1</t>
  </si>
  <si>
    <t>305-2</t>
  </si>
  <si>
    <t>305-3</t>
  </si>
  <si>
    <t>Šachyt - Dodávka</t>
  </si>
  <si>
    <t>305-4</t>
  </si>
  <si>
    <t>Šachty - Montáž</t>
  </si>
  <si>
    <t>Stoky splaškové kanalizace DN250</t>
  </si>
  <si>
    <t xml:space="preserve">Stoka splaškové  kanalizace DN300</t>
  </si>
  <si>
    <t>SO 306 - Retenční nádrž n...</t>
  </si>
  <si>
    <t>N00 - SO 306 - Retenční nádrž na odpadní vody</t>
  </si>
  <si>
    <t xml:space="preserve">    N01 - Retenční nádrž na odpadní vody</t>
  </si>
  <si>
    <t>SO 306 - Retenční nádrž na odpadní vody</t>
  </si>
  <si>
    <t>Retenční nádrž na odpadní vody</t>
  </si>
  <si>
    <t>SO 901 - Vegetační úpravy</t>
  </si>
  <si>
    <t xml:space="preserve">    1 - VEGETAČNÍ ÚPRAVY</t>
  </si>
  <si>
    <t>VEGETAČNÍ ÚPRAVY</t>
  </si>
  <si>
    <t>901-1</t>
  </si>
  <si>
    <t>Výsadba stromů vč. dodávky, zemních prací a následné péče</t>
  </si>
  <si>
    <t>901-2</t>
  </si>
  <si>
    <t>Stříhané habry s hustou výsadbou - KPL vč. dodávky, výsadby a následné péče</t>
  </si>
  <si>
    <t>901-3</t>
  </si>
  <si>
    <t>Popínavé rostliny - KPL dodávka vč. konstrukce a následné péče</t>
  </si>
  <si>
    <t>VRN - Vedlejší rozpočtové...</t>
  </si>
  <si>
    <t>VRN - Vedlejší rozpočtové náklady</t>
  </si>
  <si>
    <t xml:space="preserve">    VRN7 - Provozní vlivy</t>
  </si>
  <si>
    <t>Vedlejší rozpočtové náklady</t>
  </si>
  <si>
    <t>VRN7</t>
  </si>
  <si>
    <t>Provozní vlivy</t>
  </si>
  <si>
    <t>011114000</t>
  </si>
  <si>
    <t>Inženýrsko-geologický průzkum</t>
  </si>
  <si>
    <t>011434000</t>
  </si>
  <si>
    <t>Měření (monitoring) hlukové hladiny</t>
  </si>
  <si>
    <t>012002000</t>
  </si>
  <si>
    <t>Zeměměřičské práce</t>
  </si>
  <si>
    <t>012164000</t>
  </si>
  <si>
    <t>Vytyčení a zaměření inženýrských sítí</t>
  </si>
  <si>
    <t>013244000</t>
  </si>
  <si>
    <t>Dokumentace pro provádění stavby</t>
  </si>
  <si>
    <t>013254000</t>
  </si>
  <si>
    <t>Dokumentace skutečného provedení stavby</t>
  </si>
  <si>
    <t>013274000.1</t>
  </si>
  <si>
    <t>Pasportizace objektu před započetím prací</t>
  </si>
  <si>
    <t>030001000</t>
  </si>
  <si>
    <t>Zařízení staveniště</t>
  </si>
  <si>
    <t>034103000</t>
  </si>
  <si>
    <t>Oplocení staveniště</t>
  </si>
  <si>
    <t>měsíc</t>
  </si>
  <si>
    <t>043002000</t>
  </si>
  <si>
    <t>Zkoušky a ostatní měření</t>
  </si>
  <si>
    <t>060001000</t>
  </si>
  <si>
    <t>Územní vlivy</t>
  </si>
  <si>
    <t>070001000</t>
  </si>
  <si>
    <t>072203000</t>
  </si>
  <si>
    <t>Silniční provoz - zajištění DIO (dopravní značení)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</si>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</sst>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R25-011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Dostavba sportovně rekreačního areálu Petynka, Praha 6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Praha 6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10. 3. 2025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ROUND(SUM(AG55:AG63),2)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ROUND(SUM(AS55:AS63),2)</f>
        <v>0</v>
      </c>
      <c r="AT54" s="108">
        <f>ROUND(SUM(AV54:AW54),2)</f>
        <v>0</v>
      </c>
      <c r="AU54" s="109">
        <f>ROUND(SUM(AU55:AU63),5)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ROUND(SUM(AZ55:AZ63),2)</f>
        <v>0</v>
      </c>
      <c r="BA54" s="108">
        <f>ROUND(SUM(BA55:BA63),2)</f>
        <v>0</v>
      </c>
      <c r="BB54" s="108">
        <f>ROUND(SUM(BB55:BB63),2)</f>
        <v>0</v>
      </c>
      <c r="BC54" s="108">
        <f>ROUND(SUM(BC55:BC63),2)</f>
        <v>0</v>
      </c>
      <c r="BD54" s="110">
        <f>ROUND(SUM(BD55:BD63),2)</f>
        <v>0</v>
      </c>
      <c r="BE54" s="6"/>
      <c r="BS54" s="111" t="s">
        <v>69</v>
      </c>
      <c r="BT54" s="111" t="s">
        <v>70</v>
      </c>
      <c r="BU54" s="112" t="s">
        <v>71</v>
      </c>
      <c r="BV54" s="111" t="s">
        <v>72</v>
      </c>
      <c r="BW54" s="111" t="s">
        <v>5</v>
      </c>
      <c r="BX54" s="111" t="s">
        <v>73</v>
      </c>
      <c r="CL54" s="111" t="s">
        <v>19</v>
      </c>
    </row>
    <row r="55" s="7" customFormat="1" ht="16.5" customHeight="1">
      <c r="A55" s="113" t="s">
        <v>74</v>
      </c>
      <c r="B55" s="114"/>
      <c r="C55" s="115"/>
      <c r="D55" s="116" t="s">
        <v>75</v>
      </c>
      <c r="E55" s="116"/>
      <c r="F55" s="116"/>
      <c r="G55" s="116"/>
      <c r="H55" s="116"/>
      <c r="I55" s="117"/>
      <c r="J55" s="116" t="s">
        <v>76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101 - Komunikace a par...'!J30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77</v>
      </c>
      <c r="AR55" s="120"/>
      <c r="AS55" s="121">
        <v>0</v>
      </c>
      <c r="AT55" s="122">
        <f>ROUND(SUM(AV55:AW55),2)</f>
        <v>0</v>
      </c>
      <c r="AU55" s="123">
        <f>'SO 101 - Komunikace a par...'!P84</f>
        <v>0</v>
      </c>
      <c r="AV55" s="122">
        <f>'SO 101 - Komunikace a par...'!J33</f>
        <v>0</v>
      </c>
      <c r="AW55" s="122">
        <f>'SO 101 - Komunikace a par...'!J34</f>
        <v>0</v>
      </c>
      <c r="AX55" s="122">
        <f>'SO 101 - Komunikace a par...'!J35</f>
        <v>0</v>
      </c>
      <c r="AY55" s="122">
        <f>'SO 101 - Komunikace a par...'!J36</f>
        <v>0</v>
      </c>
      <c r="AZ55" s="122">
        <f>'SO 101 - Komunikace a par...'!F33</f>
        <v>0</v>
      </c>
      <c r="BA55" s="122">
        <f>'SO 101 - Komunikace a par...'!F34</f>
        <v>0</v>
      </c>
      <c r="BB55" s="122">
        <f>'SO 101 - Komunikace a par...'!F35</f>
        <v>0</v>
      </c>
      <c r="BC55" s="122">
        <f>'SO 101 - Komunikace a par...'!F36</f>
        <v>0</v>
      </c>
      <c r="BD55" s="124">
        <f>'SO 101 - Komunikace a par...'!F37</f>
        <v>0</v>
      </c>
      <c r="BE55" s="7"/>
      <c r="BT55" s="125" t="s">
        <v>78</v>
      </c>
      <c r="BV55" s="125" t="s">
        <v>72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7" customFormat="1" ht="16.5" customHeight="1">
      <c r="A56" s="113" t="s">
        <v>74</v>
      </c>
      <c r="B56" s="114"/>
      <c r="C56" s="115"/>
      <c r="D56" s="116" t="s">
        <v>81</v>
      </c>
      <c r="E56" s="116"/>
      <c r="F56" s="116"/>
      <c r="G56" s="116"/>
      <c r="H56" s="116"/>
      <c r="I56" s="117"/>
      <c r="J56" s="116" t="s">
        <v>82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301 - Dešťová kanalizace'!J30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77</v>
      </c>
      <c r="AR56" s="120"/>
      <c r="AS56" s="121">
        <v>0</v>
      </c>
      <c r="AT56" s="122">
        <f>ROUND(SUM(AV56:AW56),2)</f>
        <v>0</v>
      </c>
      <c r="AU56" s="123">
        <f>'SO 301 - Dešťová kanalizace'!P85</f>
        <v>0</v>
      </c>
      <c r="AV56" s="122">
        <f>'SO 301 - Dešťová kanalizace'!J33</f>
        <v>0</v>
      </c>
      <c r="AW56" s="122">
        <f>'SO 301 - Dešťová kanalizace'!J34</f>
        <v>0</v>
      </c>
      <c r="AX56" s="122">
        <f>'SO 301 - Dešťová kanalizace'!J35</f>
        <v>0</v>
      </c>
      <c r="AY56" s="122">
        <f>'SO 301 - Dešťová kanalizace'!J36</f>
        <v>0</v>
      </c>
      <c r="AZ56" s="122">
        <f>'SO 301 - Dešťová kanalizace'!F33</f>
        <v>0</v>
      </c>
      <c r="BA56" s="122">
        <f>'SO 301 - Dešťová kanalizace'!F34</f>
        <v>0</v>
      </c>
      <c r="BB56" s="122">
        <f>'SO 301 - Dešťová kanalizace'!F35</f>
        <v>0</v>
      </c>
      <c r="BC56" s="122">
        <f>'SO 301 - Dešťová kanalizace'!F36</f>
        <v>0</v>
      </c>
      <c r="BD56" s="124">
        <f>'SO 301 - Dešťová kanalizace'!F37</f>
        <v>0</v>
      </c>
      <c r="BE56" s="7"/>
      <c r="BT56" s="125" t="s">
        <v>78</v>
      </c>
      <c r="BV56" s="125" t="s">
        <v>72</v>
      </c>
      <c r="BW56" s="125" t="s">
        <v>83</v>
      </c>
      <c r="BX56" s="125" t="s">
        <v>5</v>
      </c>
      <c r="CL56" s="125" t="s">
        <v>19</v>
      </c>
      <c r="CM56" s="125" t="s">
        <v>80</v>
      </c>
    </row>
    <row r="57" s="7" customFormat="1" ht="16.5" customHeight="1">
      <c r="A57" s="113" t="s">
        <v>74</v>
      </c>
      <c r="B57" s="114"/>
      <c r="C57" s="115"/>
      <c r="D57" s="116" t="s">
        <v>84</v>
      </c>
      <c r="E57" s="116"/>
      <c r="F57" s="116"/>
      <c r="G57" s="116"/>
      <c r="H57" s="116"/>
      <c r="I57" s="117"/>
      <c r="J57" s="116" t="s">
        <v>85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302 - Odlučovač ropnýc...'!J30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77</v>
      </c>
      <c r="AR57" s="120"/>
      <c r="AS57" s="121">
        <v>0</v>
      </c>
      <c r="AT57" s="122">
        <f>ROUND(SUM(AV57:AW57),2)</f>
        <v>0</v>
      </c>
      <c r="AU57" s="123">
        <f>'SO 302 - Odlučovač ropnýc...'!P81</f>
        <v>0</v>
      </c>
      <c r="AV57" s="122">
        <f>'SO 302 - Odlučovač ropnýc...'!J33</f>
        <v>0</v>
      </c>
      <c r="AW57" s="122">
        <f>'SO 302 - Odlučovač ropnýc...'!J34</f>
        <v>0</v>
      </c>
      <c r="AX57" s="122">
        <f>'SO 302 - Odlučovač ropnýc...'!J35</f>
        <v>0</v>
      </c>
      <c r="AY57" s="122">
        <f>'SO 302 - Odlučovač ropnýc...'!J36</f>
        <v>0</v>
      </c>
      <c r="AZ57" s="122">
        <f>'SO 302 - Odlučovač ropnýc...'!F33</f>
        <v>0</v>
      </c>
      <c r="BA57" s="122">
        <f>'SO 302 - Odlučovač ropnýc...'!F34</f>
        <v>0</v>
      </c>
      <c r="BB57" s="122">
        <f>'SO 302 - Odlučovač ropnýc...'!F35</f>
        <v>0</v>
      </c>
      <c r="BC57" s="122">
        <f>'SO 302 - Odlučovač ropnýc...'!F36</f>
        <v>0</v>
      </c>
      <c r="BD57" s="124">
        <f>'SO 302 - Odlučovač ropnýc...'!F37</f>
        <v>0</v>
      </c>
      <c r="BE57" s="7"/>
      <c r="BT57" s="125" t="s">
        <v>78</v>
      </c>
      <c r="BV57" s="125" t="s">
        <v>72</v>
      </c>
      <c r="BW57" s="125" t="s">
        <v>86</v>
      </c>
      <c r="BX57" s="125" t="s">
        <v>5</v>
      </c>
      <c r="CL57" s="125" t="s">
        <v>19</v>
      </c>
      <c r="CM57" s="125" t="s">
        <v>80</v>
      </c>
    </row>
    <row r="58" s="7" customFormat="1" ht="16.5" customHeight="1">
      <c r="A58" s="113" t="s">
        <v>74</v>
      </c>
      <c r="B58" s="114"/>
      <c r="C58" s="115"/>
      <c r="D58" s="116" t="s">
        <v>87</v>
      </c>
      <c r="E58" s="116"/>
      <c r="F58" s="116"/>
      <c r="G58" s="116"/>
      <c r="H58" s="116"/>
      <c r="I58" s="117"/>
      <c r="J58" s="116" t="s">
        <v>88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303 - Retenční nádrž'!J30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77</v>
      </c>
      <c r="AR58" s="120"/>
      <c r="AS58" s="121">
        <v>0</v>
      </c>
      <c r="AT58" s="122">
        <f>ROUND(SUM(AV58:AW58),2)</f>
        <v>0</v>
      </c>
      <c r="AU58" s="123">
        <f>'SO 303 - Retenční nádrž'!P81</f>
        <v>0</v>
      </c>
      <c r="AV58" s="122">
        <f>'SO 303 - Retenční nádrž'!J33</f>
        <v>0</v>
      </c>
      <c r="AW58" s="122">
        <f>'SO 303 - Retenční nádrž'!J34</f>
        <v>0</v>
      </c>
      <c r="AX58" s="122">
        <f>'SO 303 - Retenční nádrž'!J35</f>
        <v>0</v>
      </c>
      <c r="AY58" s="122">
        <f>'SO 303 - Retenční nádrž'!J36</f>
        <v>0</v>
      </c>
      <c r="AZ58" s="122">
        <f>'SO 303 - Retenční nádrž'!F33</f>
        <v>0</v>
      </c>
      <c r="BA58" s="122">
        <f>'SO 303 - Retenční nádrž'!F34</f>
        <v>0</v>
      </c>
      <c r="BB58" s="122">
        <f>'SO 303 - Retenční nádrž'!F35</f>
        <v>0</v>
      </c>
      <c r="BC58" s="122">
        <f>'SO 303 - Retenční nádrž'!F36</f>
        <v>0</v>
      </c>
      <c r="BD58" s="124">
        <f>'SO 303 - Retenční nádrž'!F37</f>
        <v>0</v>
      </c>
      <c r="BE58" s="7"/>
      <c r="BT58" s="125" t="s">
        <v>78</v>
      </c>
      <c r="BV58" s="125" t="s">
        <v>72</v>
      </c>
      <c r="BW58" s="125" t="s">
        <v>89</v>
      </c>
      <c r="BX58" s="125" t="s">
        <v>5</v>
      </c>
      <c r="CL58" s="125" t="s">
        <v>19</v>
      </c>
      <c r="CM58" s="125" t="s">
        <v>80</v>
      </c>
    </row>
    <row r="59" s="7" customFormat="1" ht="16.5" customHeight="1">
      <c r="A59" s="113" t="s">
        <v>74</v>
      </c>
      <c r="B59" s="114"/>
      <c r="C59" s="115"/>
      <c r="D59" s="116" t="s">
        <v>90</v>
      </c>
      <c r="E59" s="116"/>
      <c r="F59" s="116"/>
      <c r="G59" s="116"/>
      <c r="H59" s="116"/>
      <c r="I59" s="117"/>
      <c r="J59" s="116" t="s">
        <v>91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304 - Akumulační nádrž'!J30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77</v>
      </c>
      <c r="AR59" s="120"/>
      <c r="AS59" s="121">
        <v>0</v>
      </c>
      <c r="AT59" s="122">
        <f>ROUND(SUM(AV59:AW59),2)</f>
        <v>0</v>
      </c>
      <c r="AU59" s="123">
        <f>'SO 304 - Akumulační nádrž'!P81</f>
        <v>0</v>
      </c>
      <c r="AV59" s="122">
        <f>'SO 304 - Akumulační nádrž'!J33</f>
        <v>0</v>
      </c>
      <c r="AW59" s="122">
        <f>'SO 304 - Akumulační nádrž'!J34</f>
        <v>0</v>
      </c>
      <c r="AX59" s="122">
        <f>'SO 304 - Akumulační nádrž'!J35</f>
        <v>0</v>
      </c>
      <c r="AY59" s="122">
        <f>'SO 304 - Akumulační nádrž'!J36</f>
        <v>0</v>
      </c>
      <c r="AZ59" s="122">
        <f>'SO 304 - Akumulační nádrž'!F33</f>
        <v>0</v>
      </c>
      <c r="BA59" s="122">
        <f>'SO 304 - Akumulační nádrž'!F34</f>
        <v>0</v>
      </c>
      <c r="BB59" s="122">
        <f>'SO 304 - Akumulační nádrž'!F35</f>
        <v>0</v>
      </c>
      <c r="BC59" s="122">
        <f>'SO 304 - Akumulační nádrž'!F36</f>
        <v>0</v>
      </c>
      <c r="BD59" s="124">
        <f>'SO 304 - Akumulační nádrž'!F37</f>
        <v>0</v>
      </c>
      <c r="BE59" s="7"/>
      <c r="BT59" s="125" t="s">
        <v>78</v>
      </c>
      <c r="BV59" s="125" t="s">
        <v>72</v>
      </c>
      <c r="BW59" s="125" t="s">
        <v>92</v>
      </c>
      <c r="BX59" s="125" t="s">
        <v>5</v>
      </c>
      <c r="CL59" s="125" t="s">
        <v>19</v>
      </c>
      <c r="CM59" s="125" t="s">
        <v>80</v>
      </c>
    </row>
    <row r="60" s="7" customFormat="1" ht="16.5" customHeight="1">
      <c r="A60" s="113" t="s">
        <v>74</v>
      </c>
      <c r="B60" s="114"/>
      <c r="C60" s="115"/>
      <c r="D60" s="116" t="s">
        <v>93</v>
      </c>
      <c r="E60" s="116"/>
      <c r="F60" s="116"/>
      <c r="G60" s="116"/>
      <c r="H60" s="116"/>
      <c r="I60" s="117"/>
      <c r="J60" s="116" t="s">
        <v>94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305 - Splašková kanali...'!J30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77</v>
      </c>
      <c r="AR60" s="120"/>
      <c r="AS60" s="121">
        <v>0</v>
      </c>
      <c r="AT60" s="122">
        <f>ROUND(SUM(AV60:AW60),2)</f>
        <v>0</v>
      </c>
      <c r="AU60" s="123">
        <f>'SO 305 - Splašková kanali...'!P83</f>
        <v>0</v>
      </c>
      <c r="AV60" s="122">
        <f>'SO 305 - Splašková kanali...'!J33</f>
        <v>0</v>
      </c>
      <c r="AW60" s="122">
        <f>'SO 305 - Splašková kanali...'!J34</f>
        <v>0</v>
      </c>
      <c r="AX60" s="122">
        <f>'SO 305 - Splašková kanali...'!J35</f>
        <v>0</v>
      </c>
      <c r="AY60" s="122">
        <f>'SO 305 - Splašková kanali...'!J36</f>
        <v>0</v>
      </c>
      <c r="AZ60" s="122">
        <f>'SO 305 - Splašková kanali...'!F33</f>
        <v>0</v>
      </c>
      <c r="BA60" s="122">
        <f>'SO 305 - Splašková kanali...'!F34</f>
        <v>0</v>
      </c>
      <c r="BB60" s="122">
        <f>'SO 305 - Splašková kanali...'!F35</f>
        <v>0</v>
      </c>
      <c r="BC60" s="122">
        <f>'SO 305 - Splašková kanali...'!F36</f>
        <v>0</v>
      </c>
      <c r="BD60" s="124">
        <f>'SO 305 - Splašková kanali...'!F37</f>
        <v>0</v>
      </c>
      <c r="BE60" s="7"/>
      <c r="BT60" s="125" t="s">
        <v>78</v>
      </c>
      <c r="BV60" s="125" t="s">
        <v>72</v>
      </c>
      <c r="BW60" s="125" t="s">
        <v>95</v>
      </c>
      <c r="BX60" s="125" t="s">
        <v>5</v>
      </c>
      <c r="CL60" s="125" t="s">
        <v>19</v>
      </c>
      <c r="CM60" s="125" t="s">
        <v>80</v>
      </c>
    </row>
    <row r="61" s="7" customFormat="1" ht="16.5" customHeight="1">
      <c r="A61" s="113" t="s">
        <v>74</v>
      </c>
      <c r="B61" s="114"/>
      <c r="C61" s="115"/>
      <c r="D61" s="116" t="s">
        <v>96</v>
      </c>
      <c r="E61" s="116"/>
      <c r="F61" s="116"/>
      <c r="G61" s="116"/>
      <c r="H61" s="116"/>
      <c r="I61" s="117"/>
      <c r="J61" s="116" t="s">
        <v>97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306 - Retenční nádrž n...'!J30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77</v>
      </c>
      <c r="AR61" s="120"/>
      <c r="AS61" s="121">
        <v>0</v>
      </c>
      <c r="AT61" s="122">
        <f>ROUND(SUM(AV61:AW61),2)</f>
        <v>0</v>
      </c>
      <c r="AU61" s="123">
        <f>'SO 306 - Retenční nádrž n...'!P81</f>
        <v>0</v>
      </c>
      <c r="AV61" s="122">
        <f>'SO 306 - Retenční nádrž n...'!J33</f>
        <v>0</v>
      </c>
      <c r="AW61" s="122">
        <f>'SO 306 - Retenční nádrž n...'!J34</f>
        <v>0</v>
      </c>
      <c r="AX61" s="122">
        <f>'SO 306 - Retenční nádrž n...'!J35</f>
        <v>0</v>
      </c>
      <c r="AY61" s="122">
        <f>'SO 306 - Retenční nádrž n...'!J36</f>
        <v>0</v>
      </c>
      <c r="AZ61" s="122">
        <f>'SO 306 - Retenční nádrž n...'!F33</f>
        <v>0</v>
      </c>
      <c r="BA61" s="122">
        <f>'SO 306 - Retenční nádrž n...'!F34</f>
        <v>0</v>
      </c>
      <c r="BB61" s="122">
        <f>'SO 306 - Retenční nádrž n...'!F35</f>
        <v>0</v>
      </c>
      <c r="BC61" s="122">
        <f>'SO 306 - Retenční nádrž n...'!F36</f>
        <v>0</v>
      </c>
      <c r="BD61" s="124">
        <f>'SO 306 - Retenční nádrž n...'!F37</f>
        <v>0</v>
      </c>
      <c r="BE61" s="7"/>
      <c r="BT61" s="125" t="s">
        <v>78</v>
      </c>
      <c r="BV61" s="125" t="s">
        <v>72</v>
      </c>
      <c r="BW61" s="125" t="s">
        <v>98</v>
      </c>
      <c r="BX61" s="125" t="s">
        <v>5</v>
      </c>
      <c r="CL61" s="125" t="s">
        <v>19</v>
      </c>
      <c r="CM61" s="125" t="s">
        <v>80</v>
      </c>
    </row>
    <row r="62" s="7" customFormat="1" ht="16.5" customHeight="1">
      <c r="A62" s="113" t="s">
        <v>74</v>
      </c>
      <c r="B62" s="114"/>
      <c r="C62" s="115"/>
      <c r="D62" s="116" t="s">
        <v>99</v>
      </c>
      <c r="E62" s="116"/>
      <c r="F62" s="116"/>
      <c r="G62" s="116"/>
      <c r="H62" s="116"/>
      <c r="I62" s="117"/>
      <c r="J62" s="116" t="s">
        <v>100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'SO 901 - Vegetační úpravy'!J30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77</v>
      </c>
      <c r="AR62" s="120"/>
      <c r="AS62" s="121">
        <v>0</v>
      </c>
      <c r="AT62" s="122">
        <f>ROUND(SUM(AV62:AW62),2)</f>
        <v>0</v>
      </c>
      <c r="AU62" s="123">
        <f>'SO 901 - Vegetační úpravy'!P81</f>
        <v>0</v>
      </c>
      <c r="AV62" s="122">
        <f>'SO 901 - Vegetační úpravy'!J33</f>
        <v>0</v>
      </c>
      <c r="AW62" s="122">
        <f>'SO 901 - Vegetační úpravy'!J34</f>
        <v>0</v>
      </c>
      <c r="AX62" s="122">
        <f>'SO 901 - Vegetační úpravy'!J35</f>
        <v>0</v>
      </c>
      <c r="AY62" s="122">
        <f>'SO 901 - Vegetační úpravy'!J36</f>
        <v>0</v>
      </c>
      <c r="AZ62" s="122">
        <f>'SO 901 - Vegetační úpravy'!F33</f>
        <v>0</v>
      </c>
      <c r="BA62" s="122">
        <f>'SO 901 - Vegetační úpravy'!F34</f>
        <v>0</v>
      </c>
      <c r="BB62" s="122">
        <f>'SO 901 - Vegetační úpravy'!F35</f>
        <v>0</v>
      </c>
      <c r="BC62" s="122">
        <f>'SO 901 - Vegetační úpravy'!F36</f>
        <v>0</v>
      </c>
      <c r="BD62" s="124">
        <f>'SO 901 - Vegetační úpravy'!F37</f>
        <v>0</v>
      </c>
      <c r="BE62" s="7"/>
      <c r="BT62" s="125" t="s">
        <v>78</v>
      </c>
      <c r="BV62" s="125" t="s">
        <v>72</v>
      </c>
      <c r="BW62" s="125" t="s">
        <v>101</v>
      </c>
      <c r="BX62" s="125" t="s">
        <v>5</v>
      </c>
      <c r="CL62" s="125" t="s">
        <v>19</v>
      </c>
      <c r="CM62" s="125" t="s">
        <v>80</v>
      </c>
    </row>
    <row r="63" s="7" customFormat="1" ht="16.5" customHeight="1">
      <c r="A63" s="113" t="s">
        <v>74</v>
      </c>
      <c r="B63" s="114"/>
      <c r="C63" s="115"/>
      <c r="D63" s="116" t="s">
        <v>102</v>
      </c>
      <c r="E63" s="116"/>
      <c r="F63" s="116"/>
      <c r="G63" s="116"/>
      <c r="H63" s="116"/>
      <c r="I63" s="117"/>
      <c r="J63" s="116" t="s">
        <v>103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'VRN - Vedlejší rozpočtové...'!J30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77</v>
      </c>
      <c r="AR63" s="120"/>
      <c r="AS63" s="126">
        <v>0</v>
      </c>
      <c r="AT63" s="127">
        <f>ROUND(SUM(AV63:AW63),2)</f>
        <v>0</v>
      </c>
      <c r="AU63" s="128">
        <f>'VRN - Vedlejší rozpočtové...'!P81</f>
        <v>0</v>
      </c>
      <c r="AV63" s="127">
        <f>'VRN - Vedlejší rozpočtové...'!J33</f>
        <v>0</v>
      </c>
      <c r="AW63" s="127">
        <f>'VRN - Vedlejší rozpočtové...'!J34</f>
        <v>0</v>
      </c>
      <c r="AX63" s="127">
        <f>'VRN - Vedlejší rozpočtové...'!J35</f>
        <v>0</v>
      </c>
      <c r="AY63" s="127">
        <f>'VRN - Vedlejší rozpočtové...'!J36</f>
        <v>0</v>
      </c>
      <c r="AZ63" s="127">
        <f>'VRN - Vedlejší rozpočtové...'!F33</f>
        <v>0</v>
      </c>
      <c r="BA63" s="127">
        <f>'VRN - Vedlejší rozpočtové...'!F34</f>
        <v>0</v>
      </c>
      <c r="BB63" s="127">
        <f>'VRN - Vedlejší rozpočtové...'!F35</f>
        <v>0</v>
      </c>
      <c r="BC63" s="127">
        <f>'VRN - Vedlejší rozpočtové...'!F36</f>
        <v>0</v>
      </c>
      <c r="BD63" s="129">
        <f>'VRN - Vedlejší rozpočtové...'!F37</f>
        <v>0</v>
      </c>
      <c r="BE63" s="7"/>
      <c r="BT63" s="125" t="s">
        <v>78</v>
      </c>
      <c r="BV63" s="125" t="s">
        <v>72</v>
      </c>
      <c r="BW63" s="125" t="s">
        <v>104</v>
      </c>
      <c r="BX63" s="125" t="s">
        <v>5</v>
      </c>
      <c r="CL63" s="125" t="s">
        <v>19</v>
      </c>
      <c r="CM63" s="125" t="s">
        <v>80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nzYlLbgwPPyBDDe4SfB4AYfKXqqBn5OpSnLZD5oNjz6rYFvICYMN3bZXrd0GXlDXbNOaYaK69SdoPeXjbYb2mg==" hashValue="ZzHJ/QkBiO3yuofQ0OngAz6cDbq3Hwd8o47xkNOT59s7pcKSyqhJnT6y5or2PeUKqf24+1FM8zabAQQeIybWFg==" algorithmName="SHA-512" password="EE7F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Komunikace a par...'!C2" display="/"/>
    <hyperlink ref="A56" location="'SO 301 - Dešťová kanalizace'!C2" display="/"/>
    <hyperlink ref="A57" location="'SO 302 - Odlučovač ropnýc...'!C2" display="/"/>
    <hyperlink ref="A58" location="'SO 303 - Retenční nádrž'!C2" display="/"/>
    <hyperlink ref="A59" location="'SO 304 - Akumulační nádrž'!C2" display="/"/>
    <hyperlink ref="A60" location="'SO 305 - Splašková kanali...'!C2" display="/"/>
    <hyperlink ref="A61" location="'SO 306 - Retenční nádrž n...'!C2" display="/"/>
    <hyperlink ref="A62" location="'SO 901 - Vegetační úpravy'!C2" display="/"/>
    <hyperlink ref="A63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Dostavba sportovně rekreačního areálu Petynka, Praha 6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443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27</v>
      </c>
      <c r="G12" s="40"/>
      <c r="H12" s="40"/>
      <c r="I12" s="134" t="s">
        <v>23</v>
      </c>
      <c r="J12" s="139" t="str">
        <f>'Rekapitulace stavby'!AN8</f>
        <v>10. 3. 2025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ROUND((SUM(BE81:BE96)),  2)</f>
        <v>0</v>
      </c>
      <c r="G33" s="40"/>
      <c r="H33" s="40"/>
      <c r="I33" s="150">
        <v>0.20999999999999999</v>
      </c>
      <c r="J33" s="149">
        <f>ROUND(((SUM(BE81:BE96))*I33),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ROUND((SUM(BF81:BF96)),  2)</f>
        <v>0</v>
      </c>
      <c r="G34" s="40"/>
      <c r="H34" s="40"/>
      <c r="I34" s="150">
        <v>0.12</v>
      </c>
      <c r="J34" s="149">
        <f>ROUND(((SUM(BF81:BF96))*I34),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ROUND((SUM(BG81:BG96)),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ROUND((SUM(BH81:BH96)),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ROUND((SUM(BI81:BI96)),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Dostavba sportovně rekreačního areálu Petynka, Praha 6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rozpočtové...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444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445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117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Dostavba sportovně rekreačního areálu Petynka, Praha 6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VRN - Vedlejší rozpočtové...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10. 3. 2025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31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33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118</v>
      </c>
      <c r="D80" s="182" t="s">
        <v>55</v>
      </c>
      <c r="E80" s="182" t="s">
        <v>51</v>
      </c>
      <c r="F80" s="182" t="s">
        <v>52</v>
      </c>
      <c r="G80" s="182" t="s">
        <v>119</v>
      </c>
      <c r="H80" s="182" t="s">
        <v>120</v>
      </c>
      <c r="I80" s="182" t="s">
        <v>121</v>
      </c>
      <c r="J80" s="182" t="s">
        <v>110</v>
      </c>
      <c r="K80" s="183" t="s">
        <v>122</v>
      </c>
      <c r="L80" s="184"/>
      <c r="M80" s="94" t="s">
        <v>19</v>
      </c>
      <c r="N80" s="95" t="s">
        <v>40</v>
      </c>
      <c r="O80" s="95" t="s">
        <v>123</v>
      </c>
      <c r="P80" s="95" t="s">
        <v>124</v>
      </c>
      <c r="Q80" s="95" t="s">
        <v>125</v>
      </c>
      <c r="R80" s="95" t="s">
        <v>126</v>
      </c>
      <c r="S80" s="95" t="s">
        <v>127</v>
      </c>
      <c r="T80" s="96" t="s">
        <v>128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129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69</v>
      </c>
      <c r="AU81" s="19" t="s">
        <v>111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69</v>
      </c>
      <c r="E82" s="193" t="s">
        <v>102</v>
      </c>
      <c r="F82" s="193" t="s">
        <v>446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160</v>
      </c>
      <c r="AT82" s="202" t="s">
        <v>69</v>
      </c>
      <c r="AU82" s="202" t="s">
        <v>70</v>
      </c>
      <c r="AY82" s="201" t="s">
        <v>132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69</v>
      </c>
      <c r="E83" s="250" t="s">
        <v>447</v>
      </c>
      <c r="F83" s="250" t="s">
        <v>448</v>
      </c>
      <c r="G83" s="191"/>
      <c r="H83" s="191"/>
      <c r="I83" s="194"/>
      <c r="J83" s="251">
        <f>BK83</f>
        <v>0</v>
      </c>
      <c r="K83" s="191"/>
      <c r="L83" s="196"/>
      <c r="M83" s="197"/>
      <c r="N83" s="198"/>
      <c r="O83" s="198"/>
      <c r="P83" s="199">
        <f>SUM(P84:P96)</f>
        <v>0</v>
      </c>
      <c r="Q83" s="198"/>
      <c r="R83" s="199">
        <f>SUM(R84:R96)</f>
        <v>0</v>
      </c>
      <c r="S83" s="198"/>
      <c r="T83" s="200">
        <f>SUM(T84:T96)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160</v>
      </c>
      <c r="AT83" s="202" t="s">
        <v>69</v>
      </c>
      <c r="AU83" s="202" t="s">
        <v>78</v>
      </c>
      <c r="AY83" s="201" t="s">
        <v>132</v>
      </c>
      <c r="BK83" s="203">
        <f>SUM(BK84:BK96)</f>
        <v>0</v>
      </c>
    </row>
    <row r="84" s="2" customFormat="1" ht="16.5" customHeight="1">
      <c r="A84" s="40"/>
      <c r="B84" s="41"/>
      <c r="C84" s="204" t="s">
        <v>78</v>
      </c>
      <c r="D84" s="204" t="s">
        <v>133</v>
      </c>
      <c r="E84" s="205" t="s">
        <v>449</v>
      </c>
      <c r="F84" s="206" t="s">
        <v>450</v>
      </c>
      <c r="G84" s="207" t="s">
        <v>379</v>
      </c>
      <c r="H84" s="208">
        <v>1</v>
      </c>
      <c r="I84" s="209"/>
      <c r="J84" s="210">
        <f>ROUND(I84*H84,2)</f>
        <v>0</v>
      </c>
      <c r="K84" s="206" t="s">
        <v>19</v>
      </c>
      <c r="L84" s="46"/>
      <c r="M84" s="211" t="s">
        <v>19</v>
      </c>
      <c r="N84" s="212" t="s">
        <v>41</v>
      </c>
      <c r="O84" s="86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5" t="s">
        <v>137</v>
      </c>
      <c r="AT84" s="215" t="s">
        <v>133</v>
      </c>
      <c r="AU84" s="215" t="s">
        <v>80</v>
      </c>
      <c r="AY84" s="19" t="s">
        <v>132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9" t="s">
        <v>78</v>
      </c>
      <c r="BK84" s="216">
        <f>ROUND(I84*H84,2)</f>
        <v>0</v>
      </c>
      <c r="BL84" s="19" t="s">
        <v>137</v>
      </c>
      <c r="BM84" s="215" t="s">
        <v>80</v>
      </c>
    </row>
    <row r="85" s="2" customFormat="1" ht="16.5" customHeight="1">
      <c r="A85" s="40"/>
      <c r="B85" s="41"/>
      <c r="C85" s="204" t="s">
        <v>80</v>
      </c>
      <c r="D85" s="204" t="s">
        <v>133</v>
      </c>
      <c r="E85" s="205" t="s">
        <v>451</v>
      </c>
      <c r="F85" s="206" t="s">
        <v>452</v>
      </c>
      <c r="G85" s="207" t="s">
        <v>379</v>
      </c>
      <c r="H85" s="208">
        <v>1</v>
      </c>
      <c r="I85" s="209"/>
      <c r="J85" s="210">
        <f>ROUND(I85*H85,2)</f>
        <v>0</v>
      </c>
      <c r="K85" s="206" t="s">
        <v>19</v>
      </c>
      <c r="L85" s="46"/>
      <c r="M85" s="211" t="s">
        <v>19</v>
      </c>
      <c r="N85" s="212" t="s">
        <v>41</v>
      </c>
      <c r="O85" s="86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5" t="s">
        <v>137</v>
      </c>
      <c r="AT85" s="215" t="s">
        <v>133</v>
      </c>
      <c r="AU85" s="215" t="s">
        <v>80</v>
      </c>
      <c r="AY85" s="19" t="s">
        <v>132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9" t="s">
        <v>78</v>
      </c>
      <c r="BK85" s="216">
        <f>ROUND(I85*H85,2)</f>
        <v>0</v>
      </c>
      <c r="BL85" s="19" t="s">
        <v>137</v>
      </c>
      <c r="BM85" s="215" t="s">
        <v>137</v>
      </c>
    </row>
    <row r="86" s="2" customFormat="1" ht="16.5" customHeight="1">
      <c r="A86" s="40"/>
      <c r="B86" s="41"/>
      <c r="C86" s="204" t="s">
        <v>150</v>
      </c>
      <c r="D86" s="204" t="s">
        <v>133</v>
      </c>
      <c r="E86" s="205" t="s">
        <v>453</v>
      </c>
      <c r="F86" s="206" t="s">
        <v>454</v>
      </c>
      <c r="G86" s="207" t="s">
        <v>379</v>
      </c>
      <c r="H86" s="208">
        <v>1</v>
      </c>
      <c r="I86" s="209"/>
      <c r="J86" s="210">
        <f>ROUND(I86*H86,2)</f>
        <v>0</v>
      </c>
      <c r="K86" s="206" t="s">
        <v>19</v>
      </c>
      <c r="L86" s="46"/>
      <c r="M86" s="211" t="s">
        <v>19</v>
      </c>
      <c r="N86" s="212" t="s">
        <v>41</v>
      </c>
      <c r="O86" s="86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5" t="s">
        <v>137</v>
      </c>
      <c r="AT86" s="215" t="s">
        <v>133</v>
      </c>
      <c r="AU86" s="215" t="s">
        <v>80</v>
      </c>
      <c r="AY86" s="19" t="s">
        <v>132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9" t="s">
        <v>78</v>
      </c>
      <c r="BK86" s="216">
        <f>ROUND(I86*H86,2)</f>
        <v>0</v>
      </c>
      <c r="BL86" s="19" t="s">
        <v>137</v>
      </c>
      <c r="BM86" s="215" t="s">
        <v>153</v>
      </c>
    </row>
    <row r="87" s="2" customFormat="1" ht="16.5" customHeight="1">
      <c r="A87" s="40"/>
      <c r="B87" s="41"/>
      <c r="C87" s="204" t="s">
        <v>137</v>
      </c>
      <c r="D87" s="204" t="s">
        <v>133</v>
      </c>
      <c r="E87" s="205" t="s">
        <v>455</v>
      </c>
      <c r="F87" s="206" t="s">
        <v>456</v>
      </c>
      <c r="G87" s="207" t="s">
        <v>379</v>
      </c>
      <c r="H87" s="208">
        <v>1</v>
      </c>
      <c r="I87" s="209"/>
      <c r="J87" s="210">
        <f>ROUND(I87*H87,2)</f>
        <v>0</v>
      </c>
      <c r="K87" s="206" t="s">
        <v>19</v>
      </c>
      <c r="L87" s="46"/>
      <c r="M87" s="211" t="s">
        <v>19</v>
      </c>
      <c r="N87" s="212" t="s">
        <v>41</v>
      </c>
      <c r="O87" s="86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5" t="s">
        <v>137</v>
      </c>
      <c r="AT87" s="215" t="s">
        <v>133</v>
      </c>
      <c r="AU87" s="215" t="s">
        <v>80</v>
      </c>
      <c r="AY87" s="19" t="s">
        <v>132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9" t="s">
        <v>78</v>
      </c>
      <c r="BK87" s="216">
        <f>ROUND(I87*H87,2)</f>
        <v>0</v>
      </c>
      <c r="BL87" s="19" t="s">
        <v>137</v>
      </c>
      <c r="BM87" s="215" t="s">
        <v>157</v>
      </c>
    </row>
    <row r="88" s="2" customFormat="1" ht="16.5" customHeight="1">
      <c r="A88" s="40"/>
      <c r="B88" s="41"/>
      <c r="C88" s="204" t="s">
        <v>160</v>
      </c>
      <c r="D88" s="204" t="s">
        <v>133</v>
      </c>
      <c r="E88" s="205" t="s">
        <v>457</v>
      </c>
      <c r="F88" s="206" t="s">
        <v>458</v>
      </c>
      <c r="G88" s="207" t="s">
        <v>379</v>
      </c>
      <c r="H88" s="208">
        <v>1</v>
      </c>
      <c r="I88" s="209"/>
      <c r="J88" s="210">
        <f>ROUND(I88*H88,2)</f>
        <v>0</v>
      </c>
      <c r="K88" s="206" t="s">
        <v>19</v>
      </c>
      <c r="L88" s="46"/>
      <c r="M88" s="211" t="s">
        <v>19</v>
      </c>
      <c r="N88" s="212" t="s">
        <v>41</v>
      </c>
      <c r="O88" s="86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5" t="s">
        <v>137</v>
      </c>
      <c r="AT88" s="215" t="s">
        <v>133</v>
      </c>
      <c r="AU88" s="215" t="s">
        <v>80</v>
      </c>
      <c r="AY88" s="19" t="s">
        <v>132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9" t="s">
        <v>78</v>
      </c>
      <c r="BK88" s="216">
        <f>ROUND(I88*H88,2)</f>
        <v>0</v>
      </c>
      <c r="BL88" s="19" t="s">
        <v>137</v>
      </c>
      <c r="BM88" s="215" t="s">
        <v>163</v>
      </c>
    </row>
    <row r="89" s="2" customFormat="1" ht="16.5" customHeight="1">
      <c r="A89" s="40"/>
      <c r="B89" s="41"/>
      <c r="C89" s="204" t="s">
        <v>153</v>
      </c>
      <c r="D89" s="204" t="s">
        <v>133</v>
      </c>
      <c r="E89" s="205" t="s">
        <v>459</v>
      </c>
      <c r="F89" s="206" t="s">
        <v>460</v>
      </c>
      <c r="G89" s="207" t="s">
        <v>379</v>
      </c>
      <c r="H89" s="208">
        <v>1</v>
      </c>
      <c r="I89" s="209"/>
      <c r="J89" s="210">
        <f>ROUND(I89*H89,2)</f>
        <v>0</v>
      </c>
      <c r="K89" s="206" t="s">
        <v>19</v>
      </c>
      <c r="L89" s="46"/>
      <c r="M89" s="211" t="s">
        <v>19</v>
      </c>
      <c r="N89" s="212" t="s">
        <v>41</v>
      </c>
      <c r="O89" s="86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5" t="s">
        <v>137</v>
      </c>
      <c r="AT89" s="215" t="s">
        <v>133</v>
      </c>
      <c r="AU89" s="215" t="s">
        <v>80</v>
      </c>
      <c r="AY89" s="19" t="s">
        <v>132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9" t="s">
        <v>78</v>
      </c>
      <c r="BK89" s="216">
        <f>ROUND(I89*H89,2)</f>
        <v>0</v>
      </c>
      <c r="BL89" s="19" t="s">
        <v>137</v>
      </c>
      <c r="BM89" s="215" t="s">
        <v>8</v>
      </c>
    </row>
    <row r="90" s="2" customFormat="1" ht="16.5" customHeight="1">
      <c r="A90" s="40"/>
      <c r="B90" s="41"/>
      <c r="C90" s="204" t="s">
        <v>173</v>
      </c>
      <c r="D90" s="204" t="s">
        <v>133</v>
      </c>
      <c r="E90" s="205" t="s">
        <v>461</v>
      </c>
      <c r="F90" s="206" t="s">
        <v>462</v>
      </c>
      <c r="G90" s="207" t="s">
        <v>379</v>
      </c>
      <c r="H90" s="208">
        <v>1</v>
      </c>
      <c r="I90" s="209"/>
      <c r="J90" s="210">
        <f>ROUND(I90*H90,2)</f>
        <v>0</v>
      </c>
      <c r="K90" s="206" t="s">
        <v>19</v>
      </c>
      <c r="L90" s="46"/>
      <c r="M90" s="211" t="s">
        <v>19</v>
      </c>
      <c r="N90" s="212" t="s">
        <v>41</v>
      </c>
      <c r="O90" s="86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5" t="s">
        <v>137</v>
      </c>
      <c r="AT90" s="215" t="s">
        <v>133</v>
      </c>
      <c r="AU90" s="215" t="s">
        <v>80</v>
      </c>
      <c r="AY90" s="19" t="s">
        <v>132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9" t="s">
        <v>78</v>
      </c>
      <c r="BK90" s="216">
        <f>ROUND(I90*H90,2)</f>
        <v>0</v>
      </c>
      <c r="BL90" s="19" t="s">
        <v>137</v>
      </c>
      <c r="BM90" s="215" t="s">
        <v>176</v>
      </c>
    </row>
    <row r="91" s="2" customFormat="1" ht="16.5" customHeight="1">
      <c r="A91" s="40"/>
      <c r="B91" s="41"/>
      <c r="C91" s="204" t="s">
        <v>157</v>
      </c>
      <c r="D91" s="204" t="s">
        <v>133</v>
      </c>
      <c r="E91" s="205" t="s">
        <v>463</v>
      </c>
      <c r="F91" s="206" t="s">
        <v>464</v>
      </c>
      <c r="G91" s="207" t="s">
        <v>379</v>
      </c>
      <c r="H91" s="208">
        <v>1</v>
      </c>
      <c r="I91" s="209"/>
      <c r="J91" s="210">
        <f>ROUND(I91*H91,2)</f>
        <v>0</v>
      </c>
      <c r="K91" s="206" t="s">
        <v>19</v>
      </c>
      <c r="L91" s="46"/>
      <c r="M91" s="211" t="s">
        <v>19</v>
      </c>
      <c r="N91" s="212" t="s">
        <v>41</v>
      </c>
      <c r="O91" s="86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5" t="s">
        <v>137</v>
      </c>
      <c r="AT91" s="215" t="s">
        <v>133</v>
      </c>
      <c r="AU91" s="215" t="s">
        <v>80</v>
      </c>
      <c r="AY91" s="19" t="s">
        <v>132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9" t="s">
        <v>78</v>
      </c>
      <c r="BK91" s="216">
        <f>ROUND(I91*H91,2)</f>
        <v>0</v>
      </c>
      <c r="BL91" s="19" t="s">
        <v>137</v>
      </c>
      <c r="BM91" s="215" t="s">
        <v>179</v>
      </c>
    </row>
    <row r="92" s="2" customFormat="1" ht="16.5" customHeight="1">
      <c r="A92" s="40"/>
      <c r="B92" s="41"/>
      <c r="C92" s="204" t="s">
        <v>182</v>
      </c>
      <c r="D92" s="204" t="s">
        <v>133</v>
      </c>
      <c r="E92" s="205" t="s">
        <v>465</v>
      </c>
      <c r="F92" s="206" t="s">
        <v>466</v>
      </c>
      <c r="G92" s="207" t="s">
        <v>467</v>
      </c>
      <c r="H92" s="208">
        <v>8</v>
      </c>
      <c r="I92" s="209"/>
      <c r="J92" s="210">
        <f>ROUND(I92*H92,2)</f>
        <v>0</v>
      </c>
      <c r="K92" s="206" t="s">
        <v>19</v>
      </c>
      <c r="L92" s="46"/>
      <c r="M92" s="211" t="s">
        <v>19</v>
      </c>
      <c r="N92" s="212" t="s">
        <v>41</v>
      </c>
      <c r="O92" s="86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5" t="s">
        <v>137</v>
      </c>
      <c r="AT92" s="215" t="s">
        <v>133</v>
      </c>
      <c r="AU92" s="215" t="s">
        <v>80</v>
      </c>
      <c r="AY92" s="19" t="s">
        <v>132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9" t="s">
        <v>78</v>
      </c>
      <c r="BK92" s="216">
        <f>ROUND(I92*H92,2)</f>
        <v>0</v>
      </c>
      <c r="BL92" s="19" t="s">
        <v>137</v>
      </c>
      <c r="BM92" s="215" t="s">
        <v>186</v>
      </c>
    </row>
    <row r="93" s="2" customFormat="1" ht="16.5" customHeight="1">
      <c r="A93" s="40"/>
      <c r="B93" s="41"/>
      <c r="C93" s="204" t="s">
        <v>163</v>
      </c>
      <c r="D93" s="204" t="s">
        <v>133</v>
      </c>
      <c r="E93" s="205" t="s">
        <v>468</v>
      </c>
      <c r="F93" s="206" t="s">
        <v>469</v>
      </c>
      <c r="G93" s="207" t="s">
        <v>379</v>
      </c>
      <c r="H93" s="208">
        <v>1</v>
      </c>
      <c r="I93" s="209"/>
      <c r="J93" s="210">
        <f>ROUND(I93*H93,2)</f>
        <v>0</v>
      </c>
      <c r="K93" s="206" t="s">
        <v>19</v>
      </c>
      <c r="L93" s="46"/>
      <c r="M93" s="211" t="s">
        <v>19</v>
      </c>
      <c r="N93" s="212" t="s">
        <v>41</v>
      </c>
      <c r="O93" s="86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5" t="s">
        <v>137</v>
      </c>
      <c r="AT93" s="215" t="s">
        <v>133</v>
      </c>
      <c r="AU93" s="215" t="s">
        <v>80</v>
      </c>
      <c r="AY93" s="19" t="s">
        <v>132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9" t="s">
        <v>78</v>
      </c>
      <c r="BK93" s="216">
        <f>ROUND(I93*H93,2)</f>
        <v>0</v>
      </c>
      <c r="BL93" s="19" t="s">
        <v>137</v>
      </c>
      <c r="BM93" s="215" t="s">
        <v>190</v>
      </c>
    </row>
    <row r="94" s="2" customFormat="1" ht="16.5" customHeight="1">
      <c r="A94" s="40"/>
      <c r="B94" s="41"/>
      <c r="C94" s="204" t="s">
        <v>193</v>
      </c>
      <c r="D94" s="204" t="s">
        <v>133</v>
      </c>
      <c r="E94" s="205" t="s">
        <v>470</v>
      </c>
      <c r="F94" s="206" t="s">
        <v>471</v>
      </c>
      <c r="G94" s="207" t="s">
        <v>379</v>
      </c>
      <c r="H94" s="208">
        <v>1</v>
      </c>
      <c r="I94" s="209"/>
      <c r="J94" s="210">
        <f>ROUND(I94*H94,2)</f>
        <v>0</v>
      </c>
      <c r="K94" s="206" t="s">
        <v>19</v>
      </c>
      <c r="L94" s="46"/>
      <c r="M94" s="211" t="s">
        <v>19</v>
      </c>
      <c r="N94" s="212" t="s">
        <v>41</v>
      </c>
      <c r="O94" s="86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5" t="s">
        <v>137</v>
      </c>
      <c r="AT94" s="215" t="s">
        <v>133</v>
      </c>
      <c r="AU94" s="215" t="s">
        <v>80</v>
      </c>
      <c r="AY94" s="19" t="s">
        <v>132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9" t="s">
        <v>78</v>
      </c>
      <c r="BK94" s="216">
        <f>ROUND(I94*H94,2)</f>
        <v>0</v>
      </c>
      <c r="BL94" s="19" t="s">
        <v>137</v>
      </c>
      <c r="BM94" s="215" t="s">
        <v>198</v>
      </c>
    </row>
    <row r="95" s="2" customFormat="1" ht="16.5" customHeight="1">
      <c r="A95" s="40"/>
      <c r="B95" s="41"/>
      <c r="C95" s="204" t="s">
        <v>8</v>
      </c>
      <c r="D95" s="204" t="s">
        <v>133</v>
      </c>
      <c r="E95" s="205" t="s">
        <v>472</v>
      </c>
      <c r="F95" s="206" t="s">
        <v>448</v>
      </c>
      <c r="G95" s="207" t="s">
        <v>379</v>
      </c>
      <c r="H95" s="208">
        <v>1</v>
      </c>
      <c r="I95" s="209"/>
      <c r="J95" s="210">
        <f>ROUND(I95*H95,2)</f>
        <v>0</v>
      </c>
      <c r="K95" s="206" t="s">
        <v>19</v>
      </c>
      <c r="L95" s="46"/>
      <c r="M95" s="211" t="s">
        <v>19</v>
      </c>
      <c r="N95" s="212" t="s">
        <v>41</v>
      </c>
      <c r="O95" s="86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5" t="s">
        <v>137</v>
      </c>
      <c r="AT95" s="215" t="s">
        <v>133</v>
      </c>
      <c r="AU95" s="215" t="s">
        <v>80</v>
      </c>
      <c r="AY95" s="19" t="s">
        <v>132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9" t="s">
        <v>78</v>
      </c>
      <c r="BK95" s="216">
        <f>ROUND(I95*H95,2)</f>
        <v>0</v>
      </c>
      <c r="BL95" s="19" t="s">
        <v>137</v>
      </c>
      <c r="BM95" s="215" t="s">
        <v>202</v>
      </c>
    </row>
    <row r="96" s="2" customFormat="1" ht="16.5" customHeight="1">
      <c r="A96" s="40"/>
      <c r="B96" s="41"/>
      <c r="C96" s="204" t="s">
        <v>205</v>
      </c>
      <c r="D96" s="204" t="s">
        <v>133</v>
      </c>
      <c r="E96" s="205" t="s">
        <v>473</v>
      </c>
      <c r="F96" s="206" t="s">
        <v>474</v>
      </c>
      <c r="G96" s="207" t="s">
        <v>379</v>
      </c>
      <c r="H96" s="208">
        <v>1</v>
      </c>
      <c r="I96" s="209"/>
      <c r="J96" s="210">
        <f>ROUND(I96*H96,2)</f>
        <v>0</v>
      </c>
      <c r="K96" s="206" t="s">
        <v>19</v>
      </c>
      <c r="L96" s="46"/>
      <c r="M96" s="262" t="s">
        <v>19</v>
      </c>
      <c r="N96" s="263" t="s">
        <v>41</v>
      </c>
      <c r="O96" s="264"/>
      <c r="P96" s="265">
        <f>O96*H96</f>
        <v>0</v>
      </c>
      <c r="Q96" s="265">
        <v>0</v>
      </c>
      <c r="R96" s="265">
        <f>Q96*H96</f>
        <v>0</v>
      </c>
      <c r="S96" s="265">
        <v>0</v>
      </c>
      <c r="T96" s="26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5" t="s">
        <v>137</v>
      </c>
      <c r="AT96" s="215" t="s">
        <v>133</v>
      </c>
      <c r="AU96" s="215" t="s">
        <v>80</v>
      </c>
      <c r="AY96" s="19" t="s">
        <v>132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9" t="s">
        <v>78</v>
      </c>
      <c r="BK96" s="216">
        <f>ROUND(I96*H96,2)</f>
        <v>0</v>
      </c>
      <c r="BL96" s="19" t="s">
        <v>137</v>
      </c>
      <c r="BM96" s="215" t="s">
        <v>208</v>
      </c>
    </row>
    <row r="97" s="2" customFormat="1" ht="6.96" customHeight="1">
      <c r="A97" s="40"/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46"/>
      <c r="M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</sheetData>
  <sheetProtection sheet="1" autoFilter="0" formatColumns="0" formatRows="0" objects="1" scenarios="1" spinCount="100000" saltValue="lTAV4/RldnESyVhOi2wiFgbGp+aOb+vkss3QVLVge0TtbWl+bLxkMFM95BMc/V35tSaLTCneS8khfzb9iYNNgA==" hashValue="HAiyVCHzn/Al0K91RxK7cM2t0NK4GBNBy1qVYH9vTULVYe5JPQ+JuXXjwK8u7dnI2zcCZ9pw3tcTEaK6GY/iVA==" algorithmName="SHA-512" password="EE7F"/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475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476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477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478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479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480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481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482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483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484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485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77</v>
      </c>
      <c r="F18" s="278" t="s">
        <v>486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487</v>
      </c>
      <c r="F19" s="278" t="s">
        <v>488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489</v>
      </c>
      <c r="F20" s="278" t="s">
        <v>490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491</v>
      </c>
      <c r="F21" s="278" t="s">
        <v>492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493</v>
      </c>
      <c r="F22" s="278" t="s">
        <v>494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495</v>
      </c>
      <c r="F23" s="278" t="s">
        <v>496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497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498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499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500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501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502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503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504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505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118</v>
      </c>
      <c r="F36" s="278"/>
      <c r="G36" s="278" t="s">
        <v>506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507</v>
      </c>
      <c r="F37" s="278"/>
      <c r="G37" s="278" t="s">
        <v>508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51</v>
      </c>
      <c r="F38" s="278"/>
      <c r="G38" s="278" t="s">
        <v>509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52</v>
      </c>
      <c r="F39" s="278"/>
      <c r="G39" s="278" t="s">
        <v>510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119</v>
      </c>
      <c r="F40" s="278"/>
      <c r="G40" s="278" t="s">
        <v>511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120</v>
      </c>
      <c r="F41" s="278"/>
      <c r="G41" s="278" t="s">
        <v>512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513</v>
      </c>
      <c r="F42" s="278"/>
      <c r="G42" s="278" t="s">
        <v>514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515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516</v>
      </c>
      <c r="F44" s="278"/>
      <c r="G44" s="278" t="s">
        <v>517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122</v>
      </c>
      <c r="F45" s="278"/>
      <c r="G45" s="278" t="s">
        <v>518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519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520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521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522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523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524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525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526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527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528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529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530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531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532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533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534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535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536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537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538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539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540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541</v>
      </c>
      <c r="D76" s="296"/>
      <c r="E76" s="296"/>
      <c r="F76" s="296" t="s">
        <v>542</v>
      </c>
      <c r="G76" s="297"/>
      <c r="H76" s="296" t="s">
        <v>52</v>
      </c>
      <c r="I76" s="296" t="s">
        <v>55</v>
      </c>
      <c r="J76" s="296" t="s">
        <v>543</v>
      </c>
      <c r="K76" s="295"/>
    </row>
    <row r="77" s="1" customFormat="1" ht="17.25" customHeight="1">
      <c r="B77" s="293"/>
      <c r="C77" s="298" t="s">
        <v>544</v>
      </c>
      <c r="D77" s="298"/>
      <c r="E77" s="298"/>
      <c r="F77" s="299" t="s">
        <v>545</v>
      </c>
      <c r="G77" s="300"/>
      <c r="H77" s="298"/>
      <c r="I77" s="298"/>
      <c r="J77" s="298" t="s">
        <v>546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51</v>
      </c>
      <c r="D79" s="303"/>
      <c r="E79" s="303"/>
      <c r="F79" s="304" t="s">
        <v>547</v>
      </c>
      <c r="G79" s="305"/>
      <c r="H79" s="281" t="s">
        <v>548</v>
      </c>
      <c r="I79" s="281" t="s">
        <v>549</v>
      </c>
      <c r="J79" s="281">
        <v>20</v>
      </c>
      <c r="K79" s="295"/>
    </row>
    <row r="80" s="1" customFormat="1" ht="15" customHeight="1">
      <c r="B80" s="293"/>
      <c r="C80" s="281" t="s">
        <v>550</v>
      </c>
      <c r="D80" s="281"/>
      <c r="E80" s="281"/>
      <c r="F80" s="304" t="s">
        <v>547</v>
      </c>
      <c r="G80" s="305"/>
      <c r="H80" s="281" t="s">
        <v>551</v>
      </c>
      <c r="I80" s="281" t="s">
        <v>549</v>
      </c>
      <c r="J80" s="281">
        <v>120</v>
      </c>
      <c r="K80" s="295"/>
    </row>
    <row r="81" s="1" customFormat="1" ht="15" customHeight="1">
      <c r="B81" s="306"/>
      <c r="C81" s="281" t="s">
        <v>552</v>
      </c>
      <c r="D81" s="281"/>
      <c r="E81" s="281"/>
      <c r="F81" s="304" t="s">
        <v>553</v>
      </c>
      <c r="G81" s="305"/>
      <c r="H81" s="281" t="s">
        <v>554</v>
      </c>
      <c r="I81" s="281" t="s">
        <v>549</v>
      </c>
      <c r="J81" s="281">
        <v>50</v>
      </c>
      <c r="K81" s="295"/>
    </row>
    <row r="82" s="1" customFormat="1" ht="15" customHeight="1">
      <c r="B82" s="306"/>
      <c r="C82" s="281" t="s">
        <v>555</v>
      </c>
      <c r="D82" s="281"/>
      <c r="E82" s="281"/>
      <c r="F82" s="304" t="s">
        <v>547</v>
      </c>
      <c r="G82" s="305"/>
      <c r="H82" s="281" t="s">
        <v>556</v>
      </c>
      <c r="I82" s="281" t="s">
        <v>557</v>
      </c>
      <c r="J82" s="281"/>
      <c r="K82" s="295"/>
    </row>
    <row r="83" s="1" customFormat="1" ht="15" customHeight="1">
      <c r="B83" s="306"/>
      <c r="C83" s="307" t="s">
        <v>558</v>
      </c>
      <c r="D83" s="307"/>
      <c r="E83" s="307"/>
      <c r="F83" s="308" t="s">
        <v>553</v>
      </c>
      <c r="G83" s="307"/>
      <c r="H83" s="307" t="s">
        <v>559</v>
      </c>
      <c r="I83" s="307" t="s">
        <v>549</v>
      </c>
      <c r="J83" s="307">
        <v>15</v>
      </c>
      <c r="K83" s="295"/>
    </row>
    <row r="84" s="1" customFormat="1" ht="15" customHeight="1">
      <c r="B84" s="306"/>
      <c r="C84" s="307" t="s">
        <v>560</v>
      </c>
      <c r="D84" s="307"/>
      <c r="E84" s="307"/>
      <c r="F84" s="308" t="s">
        <v>553</v>
      </c>
      <c r="G84" s="307"/>
      <c r="H84" s="307" t="s">
        <v>561</v>
      </c>
      <c r="I84" s="307" t="s">
        <v>549</v>
      </c>
      <c r="J84" s="307">
        <v>15</v>
      </c>
      <c r="K84" s="295"/>
    </row>
    <row r="85" s="1" customFormat="1" ht="15" customHeight="1">
      <c r="B85" s="306"/>
      <c r="C85" s="307" t="s">
        <v>562</v>
      </c>
      <c r="D85" s="307"/>
      <c r="E85" s="307"/>
      <c r="F85" s="308" t="s">
        <v>553</v>
      </c>
      <c r="G85" s="307"/>
      <c r="H85" s="307" t="s">
        <v>563</v>
      </c>
      <c r="I85" s="307" t="s">
        <v>549</v>
      </c>
      <c r="J85" s="307">
        <v>20</v>
      </c>
      <c r="K85" s="295"/>
    </row>
    <row r="86" s="1" customFormat="1" ht="15" customHeight="1">
      <c r="B86" s="306"/>
      <c r="C86" s="307" t="s">
        <v>564</v>
      </c>
      <c r="D86" s="307"/>
      <c r="E86" s="307"/>
      <c r="F86" s="308" t="s">
        <v>553</v>
      </c>
      <c r="G86" s="307"/>
      <c r="H86" s="307" t="s">
        <v>565</v>
      </c>
      <c r="I86" s="307" t="s">
        <v>549</v>
      </c>
      <c r="J86" s="307">
        <v>20</v>
      </c>
      <c r="K86" s="295"/>
    </row>
    <row r="87" s="1" customFormat="1" ht="15" customHeight="1">
      <c r="B87" s="306"/>
      <c r="C87" s="281" t="s">
        <v>566</v>
      </c>
      <c r="D87" s="281"/>
      <c r="E87" s="281"/>
      <c r="F87" s="304" t="s">
        <v>553</v>
      </c>
      <c r="G87" s="305"/>
      <c r="H87" s="281" t="s">
        <v>567</v>
      </c>
      <c r="I87" s="281" t="s">
        <v>549</v>
      </c>
      <c r="J87" s="281">
        <v>50</v>
      </c>
      <c r="K87" s="295"/>
    </row>
    <row r="88" s="1" customFormat="1" ht="15" customHeight="1">
      <c r="B88" s="306"/>
      <c r="C88" s="281" t="s">
        <v>568</v>
      </c>
      <c r="D88" s="281"/>
      <c r="E88" s="281"/>
      <c r="F88" s="304" t="s">
        <v>553</v>
      </c>
      <c r="G88" s="305"/>
      <c r="H88" s="281" t="s">
        <v>569</v>
      </c>
      <c r="I88" s="281" t="s">
        <v>549</v>
      </c>
      <c r="J88" s="281">
        <v>20</v>
      </c>
      <c r="K88" s="295"/>
    </row>
    <row r="89" s="1" customFormat="1" ht="15" customHeight="1">
      <c r="B89" s="306"/>
      <c r="C89" s="281" t="s">
        <v>570</v>
      </c>
      <c r="D89" s="281"/>
      <c r="E89" s="281"/>
      <c r="F89" s="304" t="s">
        <v>553</v>
      </c>
      <c r="G89" s="305"/>
      <c r="H89" s="281" t="s">
        <v>571</v>
      </c>
      <c r="I89" s="281" t="s">
        <v>549</v>
      </c>
      <c r="J89" s="281">
        <v>20</v>
      </c>
      <c r="K89" s="295"/>
    </row>
    <row r="90" s="1" customFormat="1" ht="15" customHeight="1">
      <c r="B90" s="306"/>
      <c r="C90" s="281" t="s">
        <v>572</v>
      </c>
      <c r="D90" s="281"/>
      <c r="E90" s="281"/>
      <c r="F90" s="304" t="s">
        <v>553</v>
      </c>
      <c r="G90" s="305"/>
      <c r="H90" s="281" t="s">
        <v>573</v>
      </c>
      <c r="I90" s="281" t="s">
        <v>549</v>
      </c>
      <c r="J90" s="281">
        <v>50</v>
      </c>
      <c r="K90" s="295"/>
    </row>
    <row r="91" s="1" customFormat="1" ht="15" customHeight="1">
      <c r="B91" s="306"/>
      <c r="C91" s="281" t="s">
        <v>574</v>
      </c>
      <c r="D91" s="281"/>
      <c r="E91" s="281"/>
      <c r="F91" s="304" t="s">
        <v>553</v>
      </c>
      <c r="G91" s="305"/>
      <c r="H91" s="281" t="s">
        <v>574</v>
      </c>
      <c r="I91" s="281" t="s">
        <v>549</v>
      </c>
      <c r="J91" s="281">
        <v>50</v>
      </c>
      <c r="K91" s="295"/>
    </row>
    <row r="92" s="1" customFormat="1" ht="15" customHeight="1">
      <c r="B92" s="306"/>
      <c r="C92" s="281" t="s">
        <v>575</v>
      </c>
      <c r="D92" s="281"/>
      <c r="E92" s="281"/>
      <c r="F92" s="304" t="s">
        <v>553</v>
      </c>
      <c r="G92" s="305"/>
      <c r="H92" s="281" t="s">
        <v>576</v>
      </c>
      <c r="I92" s="281" t="s">
        <v>549</v>
      </c>
      <c r="J92" s="281">
        <v>255</v>
      </c>
      <c r="K92" s="295"/>
    </row>
    <row r="93" s="1" customFormat="1" ht="15" customHeight="1">
      <c r="B93" s="306"/>
      <c r="C93" s="281" t="s">
        <v>577</v>
      </c>
      <c r="D93" s="281"/>
      <c r="E93" s="281"/>
      <c r="F93" s="304" t="s">
        <v>547</v>
      </c>
      <c r="G93" s="305"/>
      <c r="H93" s="281" t="s">
        <v>578</v>
      </c>
      <c r="I93" s="281" t="s">
        <v>579</v>
      </c>
      <c r="J93" s="281"/>
      <c r="K93" s="295"/>
    </row>
    <row r="94" s="1" customFormat="1" ht="15" customHeight="1">
      <c r="B94" s="306"/>
      <c r="C94" s="281" t="s">
        <v>580</v>
      </c>
      <c r="D94" s="281"/>
      <c r="E94" s="281"/>
      <c r="F94" s="304" t="s">
        <v>547</v>
      </c>
      <c r="G94" s="305"/>
      <c r="H94" s="281" t="s">
        <v>581</v>
      </c>
      <c r="I94" s="281" t="s">
        <v>582</v>
      </c>
      <c r="J94" s="281"/>
      <c r="K94" s="295"/>
    </row>
    <row r="95" s="1" customFormat="1" ht="15" customHeight="1">
      <c r="B95" s="306"/>
      <c r="C95" s="281" t="s">
        <v>583</v>
      </c>
      <c r="D95" s="281"/>
      <c r="E95" s="281"/>
      <c r="F95" s="304" t="s">
        <v>547</v>
      </c>
      <c r="G95" s="305"/>
      <c r="H95" s="281" t="s">
        <v>583</v>
      </c>
      <c r="I95" s="281" t="s">
        <v>582</v>
      </c>
      <c r="J95" s="281"/>
      <c r="K95" s="295"/>
    </row>
    <row r="96" s="1" customFormat="1" ht="15" customHeight="1">
      <c r="B96" s="306"/>
      <c r="C96" s="281" t="s">
        <v>36</v>
      </c>
      <c r="D96" s="281"/>
      <c r="E96" s="281"/>
      <c r="F96" s="304" t="s">
        <v>547</v>
      </c>
      <c r="G96" s="305"/>
      <c r="H96" s="281" t="s">
        <v>584</v>
      </c>
      <c r="I96" s="281" t="s">
        <v>582</v>
      </c>
      <c r="J96" s="281"/>
      <c r="K96" s="295"/>
    </row>
    <row r="97" s="1" customFormat="1" ht="15" customHeight="1">
      <c r="B97" s="306"/>
      <c r="C97" s="281" t="s">
        <v>46</v>
      </c>
      <c r="D97" s="281"/>
      <c r="E97" s="281"/>
      <c r="F97" s="304" t="s">
        <v>547</v>
      </c>
      <c r="G97" s="305"/>
      <c r="H97" s="281" t="s">
        <v>585</v>
      </c>
      <c r="I97" s="281" t="s">
        <v>582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586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541</v>
      </c>
      <c r="D103" s="296"/>
      <c r="E103" s="296"/>
      <c r="F103" s="296" t="s">
        <v>542</v>
      </c>
      <c r="G103" s="297"/>
      <c r="H103" s="296" t="s">
        <v>52</v>
      </c>
      <c r="I103" s="296" t="s">
        <v>55</v>
      </c>
      <c r="J103" s="296" t="s">
        <v>543</v>
      </c>
      <c r="K103" s="295"/>
    </row>
    <row r="104" s="1" customFormat="1" ht="17.25" customHeight="1">
      <c r="B104" s="293"/>
      <c r="C104" s="298" t="s">
        <v>544</v>
      </c>
      <c r="D104" s="298"/>
      <c r="E104" s="298"/>
      <c r="F104" s="299" t="s">
        <v>545</v>
      </c>
      <c r="G104" s="300"/>
      <c r="H104" s="298"/>
      <c r="I104" s="298"/>
      <c r="J104" s="298" t="s">
        <v>546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51</v>
      </c>
      <c r="D106" s="303"/>
      <c r="E106" s="303"/>
      <c r="F106" s="304" t="s">
        <v>547</v>
      </c>
      <c r="G106" s="281"/>
      <c r="H106" s="281" t="s">
        <v>587</v>
      </c>
      <c r="I106" s="281" t="s">
        <v>549</v>
      </c>
      <c r="J106" s="281">
        <v>20</v>
      </c>
      <c r="K106" s="295"/>
    </row>
    <row r="107" s="1" customFormat="1" ht="15" customHeight="1">
      <c r="B107" s="293"/>
      <c r="C107" s="281" t="s">
        <v>550</v>
      </c>
      <c r="D107" s="281"/>
      <c r="E107" s="281"/>
      <c r="F107" s="304" t="s">
        <v>547</v>
      </c>
      <c r="G107" s="281"/>
      <c r="H107" s="281" t="s">
        <v>587</v>
      </c>
      <c r="I107" s="281" t="s">
        <v>549</v>
      </c>
      <c r="J107" s="281">
        <v>120</v>
      </c>
      <c r="K107" s="295"/>
    </row>
    <row r="108" s="1" customFormat="1" ht="15" customHeight="1">
      <c r="B108" s="306"/>
      <c r="C108" s="281" t="s">
        <v>552</v>
      </c>
      <c r="D108" s="281"/>
      <c r="E108" s="281"/>
      <c r="F108" s="304" t="s">
        <v>553</v>
      </c>
      <c r="G108" s="281"/>
      <c r="H108" s="281" t="s">
        <v>587</v>
      </c>
      <c r="I108" s="281" t="s">
        <v>549</v>
      </c>
      <c r="J108" s="281">
        <v>50</v>
      </c>
      <c r="K108" s="295"/>
    </row>
    <row r="109" s="1" customFormat="1" ht="15" customHeight="1">
      <c r="B109" s="306"/>
      <c r="C109" s="281" t="s">
        <v>555</v>
      </c>
      <c r="D109" s="281"/>
      <c r="E109" s="281"/>
      <c r="F109" s="304" t="s">
        <v>547</v>
      </c>
      <c r="G109" s="281"/>
      <c r="H109" s="281" t="s">
        <v>587</v>
      </c>
      <c r="I109" s="281" t="s">
        <v>557</v>
      </c>
      <c r="J109" s="281"/>
      <c r="K109" s="295"/>
    </row>
    <row r="110" s="1" customFormat="1" ht="15" customHeight="1">
      <c r="B110" s="306"/>
      <c r="C110" s="281" t="s">
        <v>566</v>
      </c>
      <c r="D110" s="281"/>
      <c r="E110" s="281"/>
      <c r="F110" s="304" t="s">
        <v>553</v>
      </c>
      <c r="G110" s="281"/>
      <c r="H110" s="281" t="s">
        <v>587</v>
      </c>
      <c r="I110" s="281" t="s">
        <v>549</v>
      </c>
      <c r="J110" s="281">
        <v>50</v>
      </c>
      <c r="K110" s="295"/>
    </row>
    <row r="111" s="1" customFormat="1" ht="15" customHeight="1">
      <c r="B111" s="306"/>
      <c r="C111" s="281" t="s">
        <v>574</v>
      </c>
      <c r="D111" s="281"/>
      <c r="E111" s="281"/>
      <c r="F111" s="304" t="s">
        <v>553</v>
      </c>
      <c r="G111" s="281"/>
      <c r="H111" s="281" t="s">
        <v>587</v>
      </c>
      <c r="I111" s="281" t="s">
        <v>549</v>
      </c>
      <c r="J111" s="281">
        <v>50</v>
      </c>
      <c r="K111" s="295"/>
    </row>
    <row r="112" s="1" customFormat="1" ht="15" customHeight="1">
      <c r="B112" s="306"/>
      <c r="C112" s="281" t="s">
        <v>572</v>
      </c>
      <c r="D112" s="281"/>
      <c r="E112" s="281"/>
      <c r="F112" s="304" t="s">
        <v>553</v>
      </c>
      <c r="G112" s="281"/>
      <c r="H112" s="281" t="s">
        <v>587</v>
      </c>
      <c r="I112" s="281" t="s">
        <v>549</v>
      </c>
      <c r="J112" s="281">
        <v>50</v>
      </c>
      <c r="K112" s="295"/>
    </row>
    <row r="113" s="1" customFormat="1" ht="15" customHeight="1">
      <c r="B113" s="306"/>
      <c r="C113" s="281" t="s">
        <v>51</v>
      </c>
      <c r="D113" s="281"/>
      <c r="E113" s="281"/>
      <c r="F113" s="304" t="s">
        <v>547</v>
      </c>
      <c r="G113" s="281"/>
      <c r="H113" s="281" t="s">
        <v>588</v>
      </c>
      <c r="I113" s="281" t="s">
        <v>549</v>
      </c>
      <c r="J113" s="281">
        <v>20</v>
      </c>
      <c r="K113" s="295"/>
    </row>
    <row r="114" s="1" customFormat="1" ht="15" customHeight="1">
      <c r="B114" s="306"/>
      <c r="C114" s="281" t="s">
        <v>589</v>
      </c>
      <c r="D114" s="281"/>
      <c r="E114" s="281"/>
      <c r="F114" s="304" t="s">
        <v>547</v>
      </c>
      <c r="G114" s="281"/>
      <c r="H114" s="281" t="s">
        <v>590</v>
      </c>
      <c r="I114" s="281" t="s">
        <v>549</v>
      </c>
      <c r="J114" s="281">
        <v>120</v>
      </c>
      <c r="K114" s="295"/>
    </row>
    <row r="115" s="1" customFormat="1" ht="15" customHeight="1">
      <c r="B115" s="306"/>
      <c r="C115" s="281" t="s">
        <v>36</v>
      </c>
      <c r="D115" s="281"/>
      <c r="E115" s="281"/>
      <c r="F115" s="304" t="s">
        <v>547</v>
      </c>
      <c r="G115" s="281"/>
      <c r="H115" s="281" t="s">
        <v>591</v>
      </c>
      <c r="I115" s="281" t="s">
        <v>582</v>
      </c>
      <c r="J115" s="281"/>
      <c r="K115" s="295"/>
    </row>
    <row r="116" s="1" customFormat="1" ht="15" customHeight="1">
      <c r="B116" s="306"/>
      <c r="C116" s="281" t="s">
        <v>46</v>
      </c>
      <c r="D116" s="281"/>
      <c r="E116" s="281"/>
      <c r="F116" s="304" t="s">
        <v>547</v>
      </c>
      <c r="G116" s="281"/>
      <c r="H116" s="281" t="s">
        <v>592</v>
      </c>
      <c r="I116" s="281" t="s">
        <v>582</v>
      </c>
      <c r="J116" s="281"/>
      <c r="K116" s="295"/>
    </row>
    <row r="117" s="1" customFormat="1" ht="15" customHeight="1">
      <c r="B117" s="306"/>
      <c r="C117" s="281" t="s">
        <v>55</v>
      </c>
      <c r="D117" s="281"/>
      <c r="E117" s="281"/>
      <c r="F117" s="304" t="s">
        <v>547</v>
      </c>
      <c r="G117" s="281"/>
      <c r="H117" s="281" t="s">
        <v>593</v>
      </c>
      <c r="I117" s="281" t="s">
        <v>594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595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541</v>
      </c>
      <c r="D123" s="296"/>
      <c r="E123" s="296"/>
      <c r="F123" s="296" t="s">
        <v>542</v>
      </c>
      <c r="G123" s="297"/>
      <c r="H123" s="296" t="s">
        <v>52</v>
      </c>
      <c r="I123" s="296" t="s">
        <v>55</v>
      </c>
      <c r="J123" s="296" t="s">
        <v>543</v>
      </c>
      <c r="K123" s="325"/>
    </row>
    <row r="124" s="1" customFormat="1" ht="17.25" customHeight="1">
      <c r="B124" s="324"/>
      <c r="C124" s="298" t="s">
        <v>544</v>
      </c>
      <c r="D124" s="298"/>
      <c r="E124" s="298"/>
      <c r="F124" s="299" t="s">
        <v>545</v>
      </c>
      <c r="G124" s="300"/>
      <c r="H124" s="298"/>
      <c r="I124" s="298"/>
      <c r="J124" s="298" t="s">
        <v>546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550</v>
      </c>
      <c r="D126" s="303"/>
      <c r="E126" s="303"/>
      <c r="F126" s="304" t="s">
        <v>547</v>
      </c>
      <c r="G126" s="281"/>
      <c r="H126" s="281" t="s">
        <v>587</v>
      </c>
      <c r="I126" s="281" t="s">
        <v>549</v>
      </c>
      <c r="J126" s="281">
        <v>120</v>
      </c>
      <c r="K126" s="329"/>
    </row>
    <row r="127" s="1" customFormat="1" ht="15" customHeight="1">
      <c r="B127" s="326"/>
      <c r="C127" s="281" t="s">
        <v>596</v>
      </c>
      <c r="D127" s="281"/>
      <c r="E127" s="281"/>
      <c r="F127" s="304" t="s">
        <v>547</v>
      </c>
      <c r="G127" s="281"/>
      <c r="H127" s="281" t="s">
        <v>597</v>
      </c>
      <c r="I127" s="281" t="s">
        <v>549</v>
      </c>
      <c r="J127" s="281" t="s">
        <v>598</v>
      </c>
      <c r="K127" s="329"/>
    </row>
    <row r="128" s="1" customFormat="1" ht="15" customHeight="1">
      <c r="B128" s="326"/>
      <c r="C128" s="281" t="s">
        <v>495</v>
      </c>
      <c r="D128" s="281"/>
      <c r="E128" s="281"/>
      <c r="F128" s="304" t="s">
        <v>547</v>
      </c>
      <c r="G128" s="281"/>
      <c r="H128" s="281" t="s">
        <v>599</v>
      </c>
      <c r="I128" s="281" t="s">
        <v>549</v>
      </c>
      <c r="J128" s="281" t="s">
        <v>598</v>
      </c>
      <c r="K128" s="329"/>
    </row>
    <row r="129" s="1" customFormat="1" ht="15" customHeight="1">
      <c r="B129" s="326"/>
      <c r="C129" s="281" t="s">
        <v>558</v>
      </c>
      <c r="D129" s="281"/>
      <c r="E129" s="281"/>
      <c r="F129" s="304" t="s">
        <v>553</v>
      </c>
      <c r="G129" s="281"/>
      <c r="H129" s="281" t="s">
        <v>559</v>
      </c>
      <c r="I129" s="281" t="s">
        <v>549</v>
      </c>
      <c r="J129" s="281">
        <v>15</v>
      </c>
      <c r="K129" s="329"/>
    </row>
    <row r="130" s="1" customFormat="1" ht="15" customHeight="1">
      <c r="B130" s="326"/>
      <c r="C130" s="307" t="s">
        <v>560</v>
      </c>
      <c r="D130" s="307"/>
      <c r="E130" s="307"/>
      <c r="F130" s="308" t="s">
        <v>553</v>
      </c>
      <c r="G130" s="307"/>
      <c r="H130" s="307" t="s">
        <v>561</v>
      </c>
      <c r="I130" s="307" t="s">
        <v>549</v>
      </c>
      <c r="J130" s="307">
        <v>15</v>
      </c>
      <c r="K130" s="329"/>
    </row>
    <row r="131" s="1" customFormat="1" ht="15" customHeight="1">
      <c r="B131" s="326"/>
      <c r="C131" s="307" t="s">
        <v>562</v>
      </c>
      <c r="D131" s="307"/>
      <c r="E131" s="307"/>
      <c r="F131" s="308" t="s">
        <v>553</v>
      </c>
      <c r="G131" s="307"/>
      <c r="H131" s="307" t="s">
        <v>563</v>
      </c>
      <c r="I131" s="307" t="s">
        <v>549</v>
      </c>
      <c r="J131" s="307">
        <v>20</v>
      </c>
      <c r="K131" s="329"/>
    </row>
    <row r="132" s="1" customFormat="1" ht="15" customHeight="1">
      <c r="B132" s="326"/>
      <c r="C132" s="307" t="s">
        <v>564</v>
      </c>
      <c r="D132" s="307"/>
      <c r="E132" s="307"/>
      <c r="F132" s="308" t="s">
        <v>553</v>
      </c>
      <c r="G132" s="307"/>
      <c r="H132" s="307" t="s">
        <v>565</v>
      </c>
      <c r="I132" s="307" t="s">
        <v>549</v>
      </c>
      <c r="J132" s="307">
        <v>20</v>
      </c>
      <c r="K132" s="329"/>
    </row>
    <row r="133" s="1" customFormat="1" ht="15" customHeight="1">
      <c r="B133" s="326"/>
      <c r="C133" s="281" t="s">
        <v>552</v>
      </c>
      <c r="D133" s="281"/>
      <c r="E133" s="281"/>
      <c r="F133" s="304" t="s">
        <v>553</v>
      </c>
      <c r="G133" s="281"/>
      <c r="H133" s="281" t="s">
        <v>587</v>
      </c>
      <c r="I133" s="281" t="s">
        <v>549</v>
      </c>
      <c r="J133" s="281">
        <v>50</v>
      </c>
      <c r="K133" s="329"/>
    </row>
    <row r="134" s="1" customFormat="1" ht="15" customHeight="1">
      <c r="B134" s="326"/>
      <c r="C134" s="281" t="s">
        <v>566</v>
      </c>
      <c r="D134" s="281"/>
      <c r="E134" s="281"/>
      <c r="F134" s="304" t="s">
        <v>553</v>
      </c>
      <c r="G134" s="281"/>
      <c r="H134" s="281" t="s">
        <v>587</v>
      </c>
      <c r="I134" s="281" t="s">
        <v>549</v>
      </c>
      <c r="J134" s="281">
        <v>50</v>
      </c>
      <c r="K134" s="329"/>
    </row>
    <row r="135" s="1" customFormat="1" ht="15" customHeight="1">
      <c r="B135" s="326"/>
      <c r="C135" s="281" t="s">
        <v>572</v>
      </c>
      <c r="D135" s="281"/>
      <c r="E135" s="281"/>
      <c r="F135" s="304" t="s">
        <v>553</v>
      </c>
      <c r="G135" s="281"/>
      <c r="H135" s="281" t="s">
        <v>587</v>
      </c>
      <c r="I135" s="281" t="s">
        <v>549</v>
      </c>
      <c r="J135" s="281">
        <v>50</v>
      </c>
      <c r="K135" s="329"/>
    </row>
    <row r="136" s="1" customFormat="1" ht="15" customHeight="1">
      <c r="B136" s="326"/>
      <c r="C136" s="281" t="s">
        <v>574</v>
      </c>
      <c r="D136" s="281"/>
      <c r="E136" s="281"/>
      <c r="F136" s="304" t="s">
        <v>553</v>
      </c>
      <c r="G136" s="281"/>
      <c r="H136" s="281" t="s">
        <v>587</v>
      </c>
      <c r="I136" s="281" t="s">
        <v>549</v>
      </c>
      <c r="J136" s="281">
        <v>50</v>
      </c>
      <c r="K136" s="329"/>
    </row>
    <row r="137" s="1" customFormat="1" ht="15" customHeight="1">
      <c r="B137" s="326"/>
      <c r="C137" s="281" t="s">
        <v>575</v>
      </c>
      <c r="D137" s="281"/>
      <c r="E137" s="281"/>
      <c r="F137" s="304" t="s">
        <v>553</v>
      </c>
      <c r="G137" s="281"/>
      <c r="H137" s="281" t="s">
        <v>600</v>
      </c>
      <c r="I137" s="281" t="s">
        <v>549</v>
      </c>
      <c r="J137" s="281">
        <v>255</v>
      </c>
      <c r="K137" s="329"/>
    </row>
    <row r="138" s="1" customFormat="1" ht="15" customHeight="1">
      <c r="B138" s="326"/>
      <c r="C138" s="281" t="s">
        <v>577</v>
      </c>
      <c r="D138" s="281"/>
      <c r="E138" s="281"/>
      <c r="F138" s="304" t="s">
        <v>547</v>
      </c>
      <c r="G138" s="281"/>
      <c r="H138" s="281" t="s">
        <v>601</v>
      </c>
      <c r="I138" s="281" t="s">
        <v>579</v>
      </c>
      <c r="J138" s="281"/>
      <c r="K138" s="329"/>
    </row>
    <row r="139" s="1" customFormat="1" ht="15" customHeight="1">
      <c r="B139" s="326"/>
      <c r="C139" s="281" t="s">
        <v>580</v>
      </c>
      <c r="D139" s="281"/>
      <c r="E139" s="281"/>
      <c r="F139" s="304" t="s">
        <v>547</v>
      </c>
      <c r="G139" s="281"/>
      <c r="H139" s="281" t="s">
        <v>602</v>
      </c>
      <c r="I139" s="281" t="s">
        <v>582</v>
      </c>
      <c r="J139" s="281"/>
      <c r="K139" s="329"/>
    </row>
    <row r="140" s="1" customFormat="1" ht="15" customHeight="1">
      <c r="B140" s="326"/>
      <c r="C140" s="281" t="s">
        <v>583</v>
      </c>
      <c r="D140" s="281"/>
      <c r="E140" s="281"/>
      <c r="F140" s="304" t="s">
        <v>547</v>
      </c>
      <c r="G140" s="281"/>
      <c r="H140" s="281" t="s">
        <v>583</v>
      </c>
      <c r="I140" s="281" t="s">
        <v>582</v>
      </c>
      <c r="J140" s="281"/>
      <c r="K140" s="329"/>
    </row>
    <row r="141" s="1" customFormat="1" ht="15" customHeight="1">
      <c r="B141" s="326"/>
      <c r="C141" s="281" t="s">
        <v>36</v>
      </c>
      <c r="D141" s="281"/>
      <c r="E141" s="281"/>
      <c r="F141" s="304" t="s">
        <v>547</v>
      </c>
      <c r="G141" s="281"/>
      <c r="H141" s="281" t="s">
        <v>603</v>
      </c>
      <c r="I141" s="281" t="s">
        <v>582</v>
      </c>
      <c r="J141" s="281"/>
      <c r="K141" s="329"/>
    </row>
    <row r="142" s="1" customFormat="1" ht="15" customHeight="1">
      <c r="B142" s="326"/>
      <c r="C142" s="281" t="s">
        <v>604</v>
      </c>
      <c r="D142" s="281"/>
      <c r="E142" s="281"/>
      <c r="F142" s="304" t="s">
        <v>547</v>
      </c>
      <c r="G142" s="281"/>
      <c r="H142" s="281" t="s">
        <v>605</v>
      </c>
      <c r="I142" s="281" t="s">
        <v>582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606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541</v>
      </c>
      <c r="D148" s="296"/>
      <c r="E148" s="296"/>
      <c r="F148" s="296" t="s">
        <v>542</v>
      </c>
      <c r="G148" s="297"/>
      <c r="H148" s="296" t="s">
        <v>52</v>
      </c>
      <c r="I148" s="296" t="s">
        <v>55</v>
      </c>
      <c r="J148" s="296" t="s">
        <v>543</v>
      </c>
      <c r="K148" s="295"/>
    </row>
    <row r="149" s="1" customFormat="1" ht="17.25" customHeight="1">
      <c r="B149" s="293"/>
      <c r="C149" s="298" t="s">
        <v>544</v>
      </c>
      <c r="D149" s="298"/>
      <c r="E149" s="298"/>
      <c r="F149" s="299" t="s">
        <v>545</v>
      </c>
      <c r="G149" s="300"/>
      <c r="H149" s="298"/>
      <c r="I149" s="298"/>
      <c r="J149" s="298" t="s">
        <v>546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550</v>
      </c>
      <c r="D151" s="281"/>
      <c r="E151" s="281"/>
      <c r="F151" s="334" t="s">
        <v>547</v>
      </c>
      <c r="G151" s="281"/>
      <c r="H151" s="333" t="s">
        <v>587</v>
      </c>
      <c r="I151" s="333" t="s">
        <v>549</v>
      </c>
      <c r="J151" s="333">
        <v>120</v>
      </c>
      <c r="K151" s="329"/>
    </row>
    <row r="152" s="1" customFormat="1" ht="15" customHeight="1">
      <c r="B152" s="306"/>
      <c r="C152" s="333" t="s">
        <v>596</v>
      </c>
      <c r="D152" s="281"/>
      <c r="E152" s="281"/>
      <c r="F152" s="334" t="s">
        <v>547</v>
      </c>
      <c r="G152" s="281"/>
      <c r="H152" s="333" t="s">
        <v>607</v>
      </c>
      <c r="I152" s="333" t="s">
        <v>549</v>
      </c>
      <c r="J152" s="333" t="s">
        <v>598</v>
      </c>
      <c r="K152" s="329"/>
    </row>
    <row r="153" s="1" customFormat="1" ht="15" customHeight="1">
      <c r="B153" s="306"/>
      <c r="C153" s="333" t="s">
        <v>495</v>
      </c>
      <c r="D153" s="281"/>
      <c r="E153" s="281"/>
      <c r="F153" s="334" t="s">
        <v>547</v>
      </c>
      <c r="G153" s="281"/>
      <c r="H153" s="333" t="s">
        <v>608</v>
      </c>
      <c r="I153" s="333" t="s">
        <v>549</v>
      </c>
      <c r="J153" s="333" t="s">
        <v>598</v>
      </c>
      <c r="K153" s="329"/>
    </row>
    <row r="154" s="1" customFormat="1" ht="15" customHeight="1">
      <c r="B154" s="306"/>
      <c r="C154" s="333" t="s">
        <v>552</v>
      </c>
      <c r="D154" s="281"/>
      <c r="E154" s="281"/>
      <c r="F154" s="334" t="s">
        <v>553</v>
      </c>
      <c r="G154" s="281"/>
      <c r="H154" s="333" t="s">
        <v>587</v>
      </c>
      <c r="I154" s="333" t="s">
        <v>549</v>
      </c>
      <c r="J154" s="333">
        <v>50</v>
      </c>
      <c r="K154" s="329"/>
    </row>
    <row r="155" s="1" customFormat="1" ht="15" customHeight="1">
      <c r="B155" s="306"/>
      <c r="C155" s="333" t="s">
        <v>555</v>
      </c>
      <c r="D155" s="281"/>
      <c r="E155" s="281"/>
      <c r="F155" s="334" t="s">
        <v>547</v>
      </c>
      <c r="G155" s="281"/>
      <c r="H155" s="333" t="s">
        <v>587</v>
      </c>
      <c r="I155" s="333" t="s">
        <v>557</v>
      </c>
      <c r="J155" s="333"/>
      <c r="K155" s="329"/>
    </row>
    <row r="156" s="1" customFormat="1" ht="15" customHeight="1">
      <c r="B156" s="306"/>
      <c r="C156" s="333" t="s">
        <v>566</v>
      </c>
      <c r="D156" s="281"/>
      <c r="E156" s="281"/>
      <c r="F156" s="334" t="s">
        <v>553</v>
      </c>
      <c r="G156" s="281"/>
      <c r="H156" s="333" t="s">
        <v>587</v>
      </c>
      <c r="I156" s="333" t="s">
        <v>549</v>
      </c>
      <c r="J156" s="333">
        <v>50</v>
      </c>
      <c r="K156" s="329"/>
    </row>
    <row r="157" s="1" customFormat="1" ht="15" customHeight="1">
      <c r="B157" s="306"/>
      <c r="C157" s="333" t="s">
        <v>574</v>
      </c>
      <c r="D157" s="281"/>
      <c r="E157" s="281"/>
      <c r="F157" s="334" t="s">
        <v>553</v>
      </c>
      <c r="G157" s="281"/>
      <c r="H157" s="333" t="s">
        <v>587</v>
      </c>
      <c r="I157" s="333" t="s">
        <v>549</v>
      </c>
      <c r="J157" s="333">
        <v>50</v>
      </c>
      <c r="K157" s="329"/>
    </row>
    <row r="158" s="1" customFormat="1" ht="15" customHeight="1">
      <c r="B158" s="306"/>
      <c r="C158" s="333" t="s">
        <v>572</v>
      </c>
      <c r="D158" s="281"/>
      <c r="E158" s="281"/>
      <c r="F158" s="334" t="s">
        <v>553</v>
      </c>
      <c r="G158" s="281"/>
      <c r="H158" s="333" t="s">
        <v>587</v>
      </c>
      <c r="I158" s="333" t="s">
        <v>549</v>
      </c>
      <c r="J158" s="333">
        <v>50</v>
      </c>
      <c r="K158" s="329"/>
    </row>
    <row r="159" s="1" customFormat="1" ht="15" customHeight="1">
      <c r="B159" s="306"/>
      <c r="C159" s="333" t="s">
        <v>109</v>
      </c>
      <c r="D159" s="281"/>
      <c r="E159" s="281"/>
      <c r="F159" s="334" t="s">
        <v>547</v>
      </c>
      <c r="G159" s="281"/>
      <c r="H159" s="333" t="s">
        <v>609</v>
      </c>
      <c r="I159" s="333" t="s">
        <v>549</v>
      </c>
      <c r="J159" s="333" t="s">
        <v>610</v>
      </c>
      <c r="K159" s="329"/>
    </row>
    <row r="160" s="1" customFormat="1" ht="15" customHeight="1">
      <c r="B160" s="306"/>
      <c r="C160" s="333" t="s">
        <v>611</v>
      </c>
      <c r="D160" s="281"/>
      <c r="E160" s="281"/>
      <c r="F160" s="334" t="s">
        <v>547</v>
      </c>
      <c r="G160" s="281"/>
      <c r="H160" s="333" t="s">
        <v>612</v>
      </c>
      <c r="I160" s="333" t="s">
        <v>582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613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541</v>
      </c>
      <c r="D166" s="296"/>
      <c r="E166" s="296"/>
      <c r="F166" s="296" t="s">
        <v>542</v>
      </c>
      <c r="G166" s="338"/>
      <c r="H166" s="339" t="s">
        <v>52</v>
      </c>
      <c r="I166" s="339" t="s">
        <v>55</v>
      </c>
      <c r="J166" s="296" t="s">
        <v>543</v>
      </c>
      <c r="K166" s="273"/>
    </row>
    <row r="167" s="1" customFormat="1" ht="17.25" customHeight="1">
      <c r="B167" s="274"/>
      <c r="C167" s="298" t="s">
        <v>544</v>
      </c>
      <c r="D167" s="298"/>
      <c r="E167" s="298"/>
      <c r="F167" s="299" t="s">
        <v>545</v>
      </c>
      <c r="G167" s="340"/>
      <c r="H167" s="341"/>
      <c r="I167" s="341"/>
      <c r="J167" s="298" t="s">
        <v>546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550</v>
      </c>
      <c r="D169" s="281"/>
      <c r="E169" s="281"/>
      <c r="F169" s="304" t="s">
        <v>547</v>
      </c>
      <c r="G169" s="281"/>
      <c r="H169" s="281" t="s">
        <v>587</v>
      </c>
      <c r="I169" s="281" t="s">
        <v>549</v>
      </c>
      <c r="J169" s="281">
        <v>120</v>
      </c>
      <c r="K169" s="329"/>
    </row>
    <row r="170" s="1" customFormat="1" ht="15" customHeight="1">
      <c r="B170" s="306"/>
      <c r="C170" s="281" t="s">
        <v>596</v>
      </c>
      <c r="D170" s="281"/>
      <c r="E170" s="281"/>
      <c r="F170" s="304" t="s">
        <v>547</v>
      </c>
      <c r="G170" s="281"/>
      <c r="H170" s="281" t="s">
        <v>597</v>
      </c>
      <c r="I170" s="281" t="s">
        <v>549</v>
      </c>
      <c r="J170" s="281" t="s">
        <v>598</v>
      </c>
      <c r="K170" s="329"/>
    </row>
    <row r="171" s="1" customFormat="1" ht="15" customHeight="1">
      <c r="B171" s="306"/>
      <c r="C171" s="281" t="s">
        <v>495</v>
      </c>
      <c r="D171" s="281"/>
      <c r="E171" s="281"/>
      <c r="F171" s="304" t="s">
        <v>547</v>
      </c>
      <c r="G171" s="281"/>
      <c r="H171" s="281" t="s">
        <v>614</v>
      </c>
      <c r="I171" s="281" t="s">
        <v>549</v>
      </c>
      <c r="J171" s="281" t="s">
        <v>598</v>
      </c>
      <c r="K171" s="329"/>
    </row>
    <row r="172" s="1" customFormat="1" ht="15" customHeight="1">
      <c r="B172" s="306"/>
      <c r="C172" s="281" t="s">
        <v>552</v>
      </c>
      <c r="D172" s="281"/>
      <c r="E172" s="281"/>
      <c r="F172" s="304" t="s">
        <v>553</v>
      </c>
      <c r="G172" s="281"/>
      <c r="H172" s="281" t="s">
        <v>614</v>
      </c>
      <c r="I172" s="281" t="s">
        <v>549</v>
      </c>
      <c r="J172" s="281">
        <v>50</v>
      </c>
      <c r="K172" s="329"/>
    </row>
    <row r="173" s="1" customFormat="1" ht="15" customHeight="1">
      <c r="B173" s="306"/>
      <c r="C173" s="281" t="s">
        <v>555</v>
      </c>
      <c r="D173" s="281"/>
      <c r="E173" s="281"/>
      <c r="F173" s="304" t="s">
        <v>547</v>
      </c>
      <c r="G173" s="281"/>
      <c r="H173" s="281" t="s">
        <v>614</v>
      </c>
      <c r="I173" s="281" t="s">
        <v>557</v>
      </c>
      <c r="J173" s="281"/>
      <c r="K173" s="329"/>
    </row>
    <row r="174" s="1" customFormat="1" ht="15" customHeight="1">
      <c r="B174" s="306"/>
      <c r="C174" s="281" t="s">
        <v>566</v>
      </c>
      <c r="D174" s="281"/>
      <c r="E174" s="281"/>
      <c r="F174" s="304" t="s">
        <v>553</v>
      </c>
      <c r="G174" s="281"/>
      <c r="H174" s="281" t="s">
        <v>614</v>
      </c>
      <c r="I174" s="281" t="s">
        <v>549</v>
      </c>
      <c r="J174" s="281">
        <v>50</v>
      </c>
      <c r="K174" s="329"/>
    </row>
    <row r="175" s="1" customFormat="1" ht="15" customHeight="1">
      <c r="B175" s="306"/>
      <c r="C175" s="281" t="s">
        <v>574</v>
      </c>
      <c r="D175" s="281"/>
      <c r="E175" s="281"/>
      <c r="F175" s="304" t="s">
        <v>553</v>
      </c>
      <c r="G175" s="281"/>
      <c r="H175" s="281" t="s">
        <v>614</v>
      </c>
      <c r="I175" s="281" t="s">
        <v>549</v>
      </c>
      <c r="J175" s="281">
        <v>50</v>
      </c>
      <c r="K175" s="329"/>
    </row>
    <row r="176" s="1" customFormat="1" ht="15" customHeight="1">
      <c r="B176" s="306"/>
      <c r="C176" s="281" t="s">
        <v>572</v>
      </c>
      <c r="D176" s="281"/>
      <c r="E176" s="281"/>
      <c r="F176" s="304" t="s">
        <v>553</v>
      </c>
      <c r="G176" s="281"/>
      <c r="H176" s="281" t="s">
        <v>614</v>
      </c>
      <c r="I176" s="281" t="s">
        <v>549</v>
      </c>
      <c r="J176" s="281">
        <v>50</v>
      </c>
      <c r="K176" s="329"/>
    </row>
    <row r="177" s="1" customFormat="1" ht="15" customHeight="1">
      <c r="B177" s="306"/>
      <c r="C177" s="281" t="s">
        <v>118</v>
      </c>
      <c r="D177" s="281"/>
      <c r="E177" s="281"/>
      <c r="F177" s="304" t="s">
        <v>547</v>
      </c>
      <c r="G177" s="281"/>
      <c r="H177" s="281" t="s">
        <v>615</v>
      </c>
      <c r="I177" s="281" t="s">
        <v>616</v>
      </c>
      <c r="J177" s="281"/>
      <c r="K177" s="329"/>
    </row>
    <row r="178" s="1" customFormat="1" ht="15" customHeight="1">
      <c r="B178" s="306"/>
      <c r="C178" s="281" t="s">
        <v>55</v>
      </c>
      <c r="D178" s="281"/>
      <c r="E178" s="281"/>
      <c r="F178" s="304" t="s">
        <v>547</v>
      </c>
      <c r="G178" s="281"/>
      <c r="H178" s="281" t="s">
        <v>617</v>
      </c>
      <c r="I178" s="281" t="s">
        <v>618</v>
      </c>
      <c r="J178" s="281">
        <v>1</v>
      </c>
      <c r="K178" s="329"/>
    </row>
    <row r="179" s="1" customFormat="1" ht="15" customHeight="1">
      <c r="B179" s="306"/>
      <c r="C179" s="281" t="s">
        <v>51</v>
      </c>
      <c r="D179" s="281"/>
      <c r="E179" s="281"/>
      <c r="F179" s="304" t="s">
        <v>547</v>
      </c>
      <c r="G179" s="281"/>
      <c r="H179" s="281" t="s">
        <v>619</v>
      </c>
      <c r="I179" s="281" t="s">
        <v>549</v>
      </c>
      <c r="J179" s="281">
        <v>20</v>
      </c>
      <c r="K179" s="329"/>
    </row>
    <row r="180" s="1" customFormat="1" ht="15" customHeight="1">
      <c r="B180" s="306"/>
      <c r="C180" s="281" t="s">
        <v>52</v>
      </c>
      <c r="D180" s="281"/>
      <c r="E180" s="281"/>
      <c r="F180" s="304" t="s">
        <v>547</v>
      </c>
      <c r="G180" s="281"/>
      <c r="H180" s="281" t="s">
        <v>620</v>
      </c>
      <c r="I180" s="281" t="s">
        <v>549</v>
      </c>
      <c r="J180" s="281">
        <v>255</v>
      </c>
      <c r="K180" s="329"/>
    </row>
    <row r="181" s="1" customFormat="1" ht="15" customHeight="1">
      <c r="B181" s="306"/>
      <c r="C181" s="281" t="s">
        <v>119</v>
      </c>
      <c r="D181" s="281"/>
      <c r="E181" s="281"/>
      <c r="F181" s="304" t="s">
        <v>547</v>
      </c>
      <c r="G181" s="281"/>
      <c r="H181" s="281" t="s">
        <v>511</v>
      </c>
      <c r="I181" s="281" t="s">
        <v>549</v>
      </c>
      <c r="J181" s="281">
        <v>10</v>
      </c>
      <c r="K181" s="329"/>
    </row>
    <row r="182" s="1" customFormat="1" ht="15" customHeight="1">
      <c r="B182" s="306"/>
      <c r="C182" s="281" t="s">
        <v>120</v>
      </c>
      <c r="D182" s="281"/>
      <c r="E182" s="281"/>
      <c r="F182" s="304" t="s">
        <v>547</v>
      </c>
      <c r="G182" s="281"/>
      <c r="H182" s="281" t="s">
        <v>621</v>
      </c>
      <c r="I182" s="281" t="s">
        <v>582</v>
      </c>
      <c r="J182" s="281"/>
      <c r="K182" s="329"/>
    </row>
    <row r="183" s="1" customFormat="1" ht="15" customHeight="1">
      <c r="B183" s="306"/>
      <c r="C183" s="281" t="s">
        <v>622</v>
      </c>
      <c r="D183" s="281"/>
      <c r="E183" s="281"/>
      <c r="F183" s="304" t="s">
        <v>547</v>
      </c>
      <c r="G183" s="281"/>
      <c r="H183" s="281" t="s">
        <v>623</v>
      </c>
      <c r="I183" s="281" t="s">
        <v>582</v>
      </c>
      <c r="J183" s="281"/>
      <c r="K183" s="329"/>
    </row>
    <row r="184" s="1" customFormat="1" ht="15" customHeight="1">
      <c r="B184" s="306"/>
      <c r="C184" s="281" t="s">
        <v>611</v>
      </c>
      <c r="D184" s="281"/>
      <c r="E184" s="281"/>
      <c r="F184" s="304" t="s">
        <v>547</v>
      </c>
      <c r="G184" s="281"/>
      <c r="H184" s="281" t="s">
        <v>624</v>
      </c>
      <c r="I184" s="281" t="s">
        <v>582</v>
      </c>
      <c r="J184" s="281"/>
      <c r="K184" s="329"/>
    </row>
    <row r="185" s="1" customFormat="1" ht="15" customHeight="1">
      <c r="B185" s="306"/>
      <c r="C185" s="281" t="s">
        <v>122</v>
      </c>
      <c r="D185" s="281"/>
      <c r="E185" s="281"/>
      <c r="F185" s="304" t="s">
        <v>553</v>
      </c>
      <c r="G185" s="281"/>
      <c r="H185" s="281" t="s">
        <v>625</v>
      </c>
      <c r="I185" s="281" t="s">
        <v>549</v>
      </c>
      <c r="J185" s="281">
        <v>50</v>
      </c>
      <c r="K185" s="329"/>
    </row>
    <row r="186" s="1" customFormat="1" ht="15" customHeight="1">
      <c r="B186" s="306"/>
      <c r="C186" s="281" t="s">
        <v>626</v>
      </c>
      <c r="D186" s="281"/>
      <c r="E186" s="281"/>
      <c r="F186" s="304" t="s">
        <v>553</v>
      </c>
      <c r="G186" s="281"/>
      <c r="H186" s="281" t="s">
        <v>627</v>
      </c>
      <c r="I186" s="281" t="s">
        <v>628</v>
      </c>
      <c r="J186" s="281"/>
      <c r="K186" s="329"/>
    </row>
    <row r="187" s="1" customFormat="1" ht="15" customHeight="1">
      <c r="B187" s="306"/>
      <c r="C187" s="281" t="s">
        <v>629</v>
      </c>
      <c r="D187" s="281"/>
      <c r="E187" s="281"/>
      <c r="F187" s="304" t="s">
        <v>553</v>
      </c>
      <c r="G187" s="281"/>
      <c r="H187" s="281" t="s">
        <v>630</v>
      </c>
      <c r="I187" s="281" t="s">
        <v>628</v>
      </c>
      <c r="J187" s="281"/>
      <c r="K187" s="329"/>
    </row>
    <row r="188" s="1" customFormat="1" ht="15" customHeight="1">
      <c r="B188" s="306"/>
      <c r="C188" s="281" t="s">
        <v>631</v>
      </c>
      <c r="D188" s="281"/>
      <c r="E188" s="281"/>
      <c r="F188" s="304" t="s">
        <v>553</v>
      </c>
      <c r="G188" s="281"/>
      <c r="H188" s="281" t="s">
        <v>632</v>
      </c>
      <c r="I188" s="281" t="s">
        <v>628</v>
      </c>
      <c r="J188" s="281"/>
      <c r="K188" s="329"/>
    </row>
    <row r="189" s="1" customFormat="1" ht="15" customHeight="1">
      <c r="B189" s="306"/>
      <c r="C189" s="342" t="s">
        <v>633</v>
      </c>
      <c r="D189" s="281"/>
      <c r="E189" s="281"/>
      <c r="F189" s="304" t="s">
        <v>553</v>
      </c>
      <c r="G189" s="281"/>
      <c r="H189" s="281" t="s">
        <v>634</v>
      </c>
      <c r="I189" s="281" t="s">
        <v>635</v>
      </c>
      <c r="J189" s="343" t="s">
        <v>636</v>
      </c>
      <c r="K189" s="329"/>
    </row>
    <row r="190" s="17" customFormat="1" ht="15" customHeight="1">
      <c r="B190" s="344"/>
      <c r="C190" s="345" t="s">
        <v>637</v>
      </c>
      <c r="D190" s="346"/>
      <c r="E190" s="346"/>
      <c r="F190" s="347" t="s">
        <v>553</v>
      </c>
      <c r="G190" s="346"/>
      <c r="H190" s="346" t="s">
        <v>638</v>
      </c>
      <c r="I190" s="346" t="s">
        <v>635</v>
      </c>
      <c r="J190" s="348" t="s">
        <v>636</v>
      </c>
      <c r="K190" s="349"/>
    </row>
    <row r="191" s="1" customFormat="1" ht="15" customHeight="1">
      <c r="B191" s="306"/>
      <c r="C191" s="342" t="s">
        <v>40</v>
      </c>
      <c r="D191" s="281"/>
      <c r="E191" s="281"/>
      <c r="F191" s="304" t="s">
        <v>547</v>
      </c>
      <c r="G191" s="281"/>
      <c r="H191" s="278" t="s">
        <v>639</v>
      </c>
      <c r="I191" s="281" t="s">
        <v>640</v>
      </c>
      <c r="J191" s="281"/>
      <c r="K191" s="329"/>
    </row>
    <row r="192" s="1" customFormat="1" ht="15" customHeight="1">
      <c r="B192" s="306"/>
      <c r="C192" s="342" t="s">
        <v>641</v>
      </c>
      <c r="D192" s="281"/>
      <c r="E192" s="281"/>
      <c r="F192" s="304" t="s">
        <v>547</v>
      </c>
      <c r="G192" s="281"/>
      <c r="H192" s="281" t="s">
        <v>642</v>
      </c>
      <c r="I192" s="281" t="s">
        <v>582</v>
      </c>
      <c r="J192" s="281"/>
      <c r="K192" s="329"/>
    </row>
    <row r="193" s="1" customFormat="1" ht="15" customHeight="1">
      <c r="B193" s="306"/>
      <c r="C193" s="342" t="s">
        <v>643</v>
      </c>
      <c r="D193" s="281"/>
      <c r="E193" s="281"/>
      <c r="F193" s="304" t="s">
        <v>547</v>
      </c>
      <c r="G193" s="281"/>
      <c r="H193" s="281" t="s">
        <v>644</v>
      </c>
      <c r="I193" s="281" t="s">
        <v>582</v>
      </c>
      <c r="J193" s="281"/>
      <c r="K193" s="329"/>
    </row>
    <row r="194" s="1" customFormat="1" ht="15" customHeight="1">
      <c r="B194" s="306"/>
      <c r="C194" s="342" t="s">
        <v>645</v>
      </c>
      <c r="D194" s="281"/>
      <c r="E194" s="281"/>
      <c r="F194" s="304" t="s">
        <v>553</v>
      </c>
      <c r="G194" s="281"/>
      <c r="H194" s="281" t="s">
        <v>646</v>
      </c>
      <c r="I194" s="281" t="s">
        <v>582</v>
      </c>
      <c r="J194" s="281"/>
      <c r="K194" s="329"/>
    </row>
    <row r="195" s="1" customFormat="1" ht="15" customHeight="1">
      <c r="B195" s="335"/>
      <c r="C195" s="350"/>
      <c r="D195" s="315"/>
      <c r="E195" s="315"/>
      <c r="F195" s="315"/>
      <c r="G195" s="315"/>
      <c r="H195" s="315"/>
      <c r="I195" s="315"/>
      <c r="J195" s="315"/>
      <c r="K195" s="336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317"/>
      <c r="C197" s="327"/>
      <c r="D197" s="327"/>
      <c r="E197" s="327"/>
      <c r="F197" s="337"/>
      <c r="G197" s="327"/>
      <c r="H197" s="327"/>
      <c r="I197" s="327"/>
      <c r="J197" s="327"/>
      <c r="K197" s="317"/>
    </row>
    <row r="198" s="1" customFormat="1" ht="18.75" customHeight="1">
      <c r="B198" s="289"/>
      <c r="C198" s="289"/>
      <c r="D198" s="289"/>
      <c r="E198" s="289"/>
      <c r="F198" s="289"/>
      <c r="G198" s="289"/>
      <c r="H198" s="289"/>
      <c r="I198" s="289"/>
      <c r="J198" s="289"/>
      <c r="K198" s="289"/>
    </row>
    <row r="199" s="1" customFormat="1" ht="13.5">
      <c r="B199" s="268"/>
      <c r="C199" s="269"/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1">
      <c r="B200" s="271"/>
      <c r="C200" s="272" t="s">
        <v>647</v>
      </c>
      <c r="D200" s="272"/>
      <c r="E200" s="272"/>
      <c r="F200" s="272"/>
      <c r="G200" s="272"/>
      <c r="H200" s="272"/>
      <c r="I200" s="272"/>
      <c r="J200" s="272"/>
      <c r="K200" s="273"/>
    </row>
    <row r="201" s="1" customFormat="1" ht="25.5" customHeight="1">
      <c r="B201" s="271"/>
      <c r="C201" s="351" t="s">
        <v>648</v>
      </c>
      <c r="D201" s="351"/>
      <c r="E201" s="351"/>
      <c r="F201" s="351" t="s">
        <v>649</v>
      </c>
      <c r="G201" s="352"/>
      <c r="H201" s="351" t="s">
        <v>650</v>
      </c>
      <c r="I201" s="351"/>
      <c r="J201" s="351"/>
      <c r="K201" s="273"/>
    </row>
    <row r="202" s="1" customFormat="1" ht="5.25" customHeight="1">
      <c r="B202" s="306"/>
      <c r="C202" s="301"/>
      <c r="D202" s="301"/>
      <c r="E202" s="301"/>
      <c r="F202" s="301"/>
      <c r="G202" s="327"/>
      <c r="H202" s="301"/>
      <c r="I202" s="301"/>
      <c r="J202" s="301"/>
      <c r="K202" s="329"/>
    </row>
    <row r="203" s="1" customFormat="1" ht="15" customHeight="1">
      <c r="B203" s="306"/>
      <c r="C203" s="281" t="s">
        <v>640</v>
      </c>
      <c r="D203" s="281"/>
      <c r="E203" s="281"/>
      <c r="F203" s="304" t="s">
        <v>41</v>
      </c>
      <c r="G203" s="281"/>
      <c r="H203" s="281" t="s">
        <v>651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42</v>
      </c>
      <c r="G204" s="281"/>
      <c r="H204" s="281" t="s">
        <v>652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45</v>
      </c>
      <c r="G205" s="281"/>
      <c r="H205" s="281" t="s">
        <v>653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43</v>
      </c>
      <c r="G206" s="281"/>
      <c r="H206" s="281" t="s">
        <v>654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 t="s">
        <v>44</v>
      </c>
      <c r="G207" s="281"/>
      <c r="H207" s="281" t="s">
        <v>655</v>
      </c>
      <c r="I207" s="281"/>
      <c r="J207" s="281"/>
      <c r="K207" s="329"/>
    </row>
    <row r="208" s="1" customFormat="1" ht="15" customHeight="1">
      <c r="B208" s="306"/>
      <c r="C208" s="281"/>
      <c r="D208" s="281"/>
      <c r="E208" s="281"/>
      <c r="F208" s="304"/>
      <c r="G208" s="281"/>
      <c r="H208" s="281"/>
      <c r="I208" s="281"/>
      <c r="J208" s="281"/>
      <c r="K208" s="329"/>
    </row>
    <row r="209" s="1" customFormat="1" ht="15" customHeight="1">
      <c r="B209" s="306"/>
      <c r="C209" s="281" t="s">
        <v>594</v>
      </c>
      <c r="D209" s="281"/>
      <c r="E209" s="281"/>
      <c r="F209" s="304" t="s">
        <v>77</v>
      </c>
      <c r="G209" s="281"/>
      <c r="H209" s="281" t="s">
        <v>656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489</v>
      </c>
      <c r="G210" s="281"/>
      <c r="H210" s="281" t="s">
        <v>490</v>
      </c>
      <c r="I210" s="281"/>
      <c r="J210" s="281"/>
      <c r="K210" s="329"/>
    </row>
    <row r="211" s="1" customFormat="1" ht="15" customHeight="1">
      <c r="B211" s="306"/>
      <c r="C211" s="281"/>
      <c r="D211" s="281"/>
      <c r="E211" s="281"/>
      <c r="F211" s="304" t="s">
        <v>487</v>
      </c>
      <c r="G211" s="281"/>
      <c r="H211" s="281" t="s">
        <v>657</v>
      </c>
      <c r="I211" s="281"/>
      <c r="J211" s="281"/>
      <c r="K211" s="329"/>
    </row>
    <row r="212" s="1" customFormat="1" ht="15" customHeight="1">
      <c r="B212" s="353"/>
      <c r="C212" s="281"/>
      <c r="D212" s="281"/>
      <c r="E212" s="281"/>
      <c r="F212" s="304" t="s">
        <v>491</v>
      </c>
      <c r="G212" s="342"/>
      <c r="H212" s="333" t="s">
        <v>492</v>
      </c>
      <c r="I212" s="333"/>
      <c r="J212" s="333"/>
      <c r="K212" s="354"/>
    </row>
    <row r="213" s="1" customFormat="1" ht="15" customHeight="1">
      <c r="B213" s="353"/>
      <c r="C213" s="281"/>
      <c r="D213" s="281"/>
      <c r="E213" s="281"/>
      <c r="F213" s="304" t="s">
        <v>493</v>
      </c>
      <c r="G213" s="342"/>
      <c r="H213" s="333" t="s">
        <v>658</v>
      </c>
      <c r="I213" s="333"/>
      <c r="J213" s="333"/>
      <c r="K213" s="354"/>
    </row>
    <row r="214" s="1" customFormat="1" ht="15" customHeight="1">
      <c r="B214" s="353"/>
      <c r="C214" s="281"/>
      <c r="D214" s="281"/>
      <c r="E214" s="281"/>
      <c r="F214" s="304"/>
      <c r="G214" s="342"/>
      <c r="H214" s="333"/>
      <c r="I214" s="333"/>
      <c r="J214" s="333"/>
      <c r="K214" s="354"/>
    </row>
    <row r="215" s="1" customFormat="1" ht="15" customHeight="1">
      <c r="B215" s="353"/>
      <c r="C215" s="281" t="s">
        <v>618</v>
      </c>
      <c r="D215" s="281"/>
      <c r="E215" s="281"/>
      <c r="F215" s="304">
        <v>1</v>
      </c>
      <c r="G215" s="342"/>
      <c r="H215" s="333" t="s">
        <v>659</v>
      </c>
      <c r="I215" s="333"/>
      <c r="J215" s="333"/>
      <c r="K215" s="354"/>
    </row>
    <row r="216" s="1" customFormat="1" ht="15" customHeight="1">
      <c r="B216" s="353"/>
      <c r="C216" s="281"/>
      <c r="D216" s="281"/>
      <c r="E216" s="281"/>
      <c r="F216" s="304">
        <v>2</v>
      </c>
      <c r="G216" s="342"/>
      <c r="H216" s="333" t="s">
        <v>660</v>
      </c>
      <c r="I216" s="333"/>
      <c r="J216" s="333"/>
      <c r="K216" s="354"/>
    </row>
    <row r="217" s="1" customFormat="1" ht="15" customHeight="1">
      <c r="B217" s="353"/>
      <c r="C217" s="281"/>
      <c r="D217" s="281"/>
      <c r="E217" s="281"/>
      <c r="F217" s="304">
        <v>3</v>
      </c>
      <c r="G217" s="342"/>
      <c r="H217" s="333" t="s">
        <v>661</v>
      </c>
      <c r="I217" s="333"/>
      <c r="J217" s="333"/>
      <c r="K217" s="354"/>
    </row>
    <row r="218" s="1" customFormat="1" ht="15" customHeight="1">
      <c r="B218" s="353"/>
      <c r="C218" s="281"/>
      <c r="D218" s="281"/>
      <c r="E218" s="281"/>
      <c r="F218" s="304">
        <v>4</v>
      </c>
      <c r="G218" s="342"/>
      <c r="H218" s="333" t="s">
        <v>662</v>
      </c>
      <c r="I218" s="333"/>
      <c r="J218" s="333"/>
      <c r="K218" s="354"/>
    </row>
    <row r="219" s="1" customFormat="1" ht="12.75" customHeight="1">
      <c r="B219" s="355"/>
      <c r="C219" s="356"/>
      <c r="D219" s="356"/>
      <c r="E219" s="356"/>
      <c r="F219" s="356"/>
      <c r="G219" s="356"/>
      <c r="H219" s="356"/>
      <c r="I219" s="356"/>
      <c r="J219" s="356"/>
      <c r="K219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Dostavba sportovně rekreačního areálu Petynka, Praha 6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27</v>
      </c>
      <c r="G12" s="40"/>
      <c r="H12" s="40"/>
      <c r="I12" s="134" t="s">
        <v>23</v>
      </c>
      <c r="J12" s="139" t="str">
        <f>'Rekapitulace stavby'!AN8</f>
        <v>10. 3. 2025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ROUND((SUM(BE84:BE210)),  2)</f>
        <v>0</v>
      </c>
      <c r="G33" s="40"/>
      <c r="H33" s="40"/>
      <c r="I33" s="150">
        <v>0.20999999999999999</v>
      </c>
      <c r="J33" s="149">
        <f>ROUND(((SUM(BE84:BE210))*I33),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ROUND((SUM(BF84:BF210)),  2)</f>
        <v>0</v>
      </c>
      <c r="G34" s="40"/>
      <c r="H34" s="40"/>
      <c r="I34" s="150">
        <v>0.12</v>
      </c>
      <c r="J34" s="149">
        <f>ROUND(((SUM(BF84:BF210))*I34),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ROUND((SUM(BG84:BG210)),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ROUND((SUM(BH84:BH210)),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ROUND((SUM(BI84:BI210)),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Dostavba sportovně rekreačního areálu Petynka, Praha 6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101 - Komunikace a par...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112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113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114</v>
      </c>
      <c r="E62" s="176"/>
      <c r="F62" s="176"/>
      <c r="G62" s="176"/>
      <c r="H62" s="176"/>
      <c r="I62" s="176"/>
      <c r="J62" s="177">
        <f>J119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115</v>
      </c>
      <c r="E63" s="176"/>
      <c r="F63" s="176"/>
      <c r="G63" s="176"/>
      <c r="H63" s="176"/>
      <c r="I63" s="176"/>
      <c r="J63" s="177">
        <f>J121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116</v>
      </c>
      <c r="E64" s="176"/>
      <c r="F64" s="176"/>
      <c r="G64" s="176"/>
      <c r="H64" s="176"/>
      <c r="I64" s="176"/>
      <c r="J64" s="177">
        <f>J203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Dostavba sportovně rekreačního areálu Petynka, Praha 6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106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101 - Komunikace a par...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10. 3. 2025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33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118</v>
      </c>
      <c r="D83" s="182" t="s">
        <v>55</v>
      </c>
      <c r="E83" s="182" t="s">
        <v>51</v>
      </c>
      <c r="F83" s="182" t="s">
        <v>52</v>
      </c>
      <c r="G83" s="182" t="s">
        <v>119</v>
      </c>
      <c r="H83" s="182" t="s">
        <v>120</v>
      </c>
      <c r="I83" s="182" t="s">
        <v>121</v>
      </c>
      <c r="J83" s="182" t="s">
        <v>110</v>
      </c>
      <c r="K83" s="183" t="s">
        <v>122</v>
      </c>
      <c r="L83" s="184"/>
      <c r="M83" s="94" t="s">
        <v>19</v>
      </c>
      <c r="N83" s="95" t="s">
        <v>40</v>
      </c>
      <c r="O83" s="95" t="s">
        <v>123</v>
      </c>
      <c r="P83" s="95" t="s">
        <v>124</v>
      </c>
      <c r="Q83" s="95" t="s">
        <v>125</v>
      </c>
      <c r="R83" s="95" t="s">
        <v>126</v>
      </c>
      <c r="S83" s="95" t="s">
        <v>127</v>
      </c>
      <c r="T83" s="96" t="s">
        <v>128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129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69</v>
      </c>
      <c r="AU84" s="19" t="s">
        <v>111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69</v>
      </c>
      <c r="E85" s="193" t="s">
        <v>130</v>
      </c>
      <c r="F85" s="193" t="s">
        <v>131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P86+SUM(P87:P95)+P119+P121+P203</f>
        <v>0</v>
      </c>
      <c r="Q85" s="198"/>
      <c r="R85" s="199">
        <f>R86+SUM(R87:R95)+R119+R121+R203</f>
        <v>0</v>
      </c>
      <c r="S85" s="198"/>
      <c r="T85" s="200">
        <f>T86+SUM(T87:T95)+T119+T121+T203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78</v>
      </c>
      <c r="AT85" s="202" t="s">
        <v>69</v>
      </c>
      <c r="AU85" s="202" t="s">
        <v>70</v>
      </c>
      <c r="AY85" s="201" t="s">
        <v>132</v>
      </c>
      <c r="BK85" s="203">
        <f>BK86+SUM(BK87:BK95)+BK119+BK121+BK203</f>
        <v>0</v>
      </c>
    </row>
    <row r="86" s="2" customFormat="1" ht="44.25" customHeight="1">
      <c r="A86" s="40"/>
      <c r="B86" s="41"/>
      <c r="C86" s="204" t="s">
        <v>78</v>
      </c>
      <c r="D86" s="204" t="s">
        <v>133</v>
      </c>
      <c r="E86" s="205" t="s">
        <v>134</v>
      </c>
      <c r="F86" s="206" t="s">
        <v>135</v>
      </c>
      <c r="G86" s="207" t="s">
        <v>136</v>
      </c>
      <c r="H86" s="208">
        <v>3070</v>
      </c>
      <c r="I86" s="209"/>
      <c r="J86" s="210">
        <f>ROUND(I86*H86,2)</f>
        <v>0</v>
      </c>
      <c r="K86" s="206" t="s">
        <v>19</v>
      </c>
      <c r="L86" s="46"/>
      <c r="M86" s="211" t="s">
        <v>19</v>
      </c>
      <c r="N86" s="212" t="s">
        <v>41</v>
      </c>
      <c r="O86" s="86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5" t="s">
        <v>137</v>
      </c>
      <c r="AT86" s="215" t="s">
        <v>133</v>
      </c>
      <c r="AU86" s="215" t="s">
        <v>78</v>
      </c>
      <c r="AY86" s="19" t="s">
        <v>132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9" t="s">
        <v>78</v>
      </c>
      <c r="BK86" s="216">
        <f>ROUND(I86*H86,2)</f>
        <v>0</v>
      </c>
      <c r="BL86" s="19" t="s">
        <v>137</v>
      </c>
      <c r="BM86" s="215" t="s">
        <v>80</v>
      </c>
    </row>
    <row r="87" s="2" customFormat="1" ht="44.25" customHeight="1">
      <c r="A87" s="40"/>
      <c r="B87" s="41"/>
      <c r="C87" s="204" t="s">
        <v>80</v>
      </c>
      <c r="D87" s="204" t="s">
        <v>133</v>
      </c>
      <c r="E87" s="205" t="s">
        <v>138</v>
      </c>
      <c r="F87" s="206" t="s">
        <v>139</v>
      </c>
      <c r="G87" s="207" t="s">
        <v>140</v>
      </c>
      <c r="H87" s="208">
        <v>5354.5</v>
      </c>
      <c r="I87" s="209"/>
      <c r="J87" s="210">
        <f>ROUND(I87*H87,2)</f>
        <v>0</v>
      </c>
      <c r="K87" s="206" t="s">
        <v>19</v>
      </c>
      <c r="L87" s="46"/>
      <c r="M87" s="211" t="s">
        <v>19</v>
      </c>
      <c r="N87" s="212" t="s">
        <v>41</v>
      </c>
      <c r="O87" s="86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5" t="s">
        <v>137</v>
      </c>
      <c r="AT87" s="215" t="s">
        <v>133</v>
      </c>
      <c r="AU87" s="215" t="s">
        <v>78</v>
      </c>
      <c r="AY87" s="19" t="s">
        <v>132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9" t="s">
        <v>78</v>
      </c>
      <c r="BK87" s="216">
        <f>ROUND(I87*H87,2)</f>
        <v>0</v>
      </c>
      <c r="BL87" s="19" t="s">
        <v>137</v>
      </c>
      <c r="BM87" s="215" t="s">
        <v>137</v>
      </c>
    </row>
    <row r="88" s="13" customFormat="1">
      <c r="A88" s="13"/>
      <c r="B88" s="217"/>
      <c r="C88" s="218"/>
      <c r="D88" s="219" t="s">
        <v>141</v>
      </c>
      <c r="E88" s="220" t="s">
        <v>19</v>
      </c>
      <c r="F88" s="221" t="s">
        <v>142</v>
      </c>
      <c r="G88" s="218"/>
      <c r="H88" s="220" t="s">
        <v>19</v>
      </c>
      <c r="I88" s="222"/>
      <c r="J88" s="218"/>
      <c r="K88" s="218"/>
      <c r="L88" s="223"/>
      <c r="M88" s="224"/>
      <c r="N88" s="225"/>
      <c r="O88" s="225"/>
      <c r="P88" s="225"/>
      <c r="Q88" s="225"/>
      <c r="R88" s="225"/>
      <c r="S88" s="225"/>
      <c r="T88" s="22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7" t="s">
        <v>141</v>
      </c>
      <c r="AU88" s="227" t="s">
        <v>78</v>
      </c>
      <c r="AV88" s="13" t="s">
        <v>78</v>
      </c>
      <c r="AW88" s="13" t="s">
        <v>32</v>
      </c>
      <c r="AX88" s="13" t="s">
        <v>70</v>
      </c>
      <c r="AY88" s="227" t="s">
        <v>132</v>
      </c>
    </row>
    <row r="89" s="14" customFormat="1">
      <c r="A89" s="14"/>
      <c r="B89" s="228"/>
      <c r="C89" s="229"/>
      <c r="D89" s="219" t="s">
        <v>141</v>
      </c>
      <c r="E89" s="230" t="s">
        <v>19</v>
      </c>
      <c r="F89" s="231" t="s">
        <v>143</v>
      </c>
      <c r="G89" s="229"/>
      <c r="H89" s="232">
        <v>375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8" t="s">
        <v>141</v>
      </c>
      <c r="AU89" s="238" t="s">
        <v>78</v>
      </c>
      <c r="AV89" s="14" t="s">
        <v>80</v>
      </c>
      <c r="AW89" s="14" t="s">
        <v>32</v>
      </c>
      <c r="AX89" s="14" t="s">
        <v>70</v>
      </c>
      <c r="AY89" s="238" t="s">
        <v>132</v>
      </c>
    </row>
    <row r="90" s="13" customFormat="1">
      <c r="A90" s="13"/>
      <c r="B90" s="217"/>
      <c r="C90" s="218"/>
      <c r="D90" s="219" t="s">
        <v>141</v>
      </c>
      <c r="E90" s="220" t="s">
        <v>19</v>
      </c>
      <c r="F90" s="221" t="s">
        <v>144</v>
      </c>
      <c r="G90" s="218"/>
      <c r="H90" s="220" t="s">
        <v>19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7" t="s">
        <v>141</v>
      </c>
      <c r="AU90" s="227" t="s">
        <v>78</v>
      </c>
      <c r="AV90" s="13" t="s">
        <v>78</v>
      </c>
      <c r="AW90" s="13" t="s">
        <v>32</v>
      </c>
      <c r="AX90" s="13" t="s">
        <v>70</v>
      </c>
      <c r="AY90" s="227" t="s">
        <v>132</v>
      </c>
    </row>
    <row r="91" s="14" customFormat="1">
      <c r="A91" s="14"/>
      <c r="B91" s="228"/>
      <c r="C91" s="229"/>
      <c r="D91" s="219" t="s">
        <v>141</v>
      </c>
      <c r="E91" s="230" t="s">
        <v>19</v>
      </c>
      <c r="F91" s="231" t="s">
        <v>145</v>
      </c>
      <c r="G91" s="229"/>
      <c r="H91" s="232">
        <v>2523.5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8" t="s">
        <v>141</v>
      </c>
      <c r="AU91" s="238" t="s">
        <v>78</v>
      </c>
      <c r="AV91" s="14" t="s">
        <v>80</v>
      </c>
      <c r="AW91" s="14" t="s">
        <v>32</v>
      </c>
      <c r="AX91" s="14" t="s">
        <v>70</v>
      </c>
      <c r="AY91" s="238" t="s">
        <v>132</v>
      </c>
    </row>
    <row r="92" s="13" customFormat="1">
      <c r="A92" s="13"/>
      <c r="B92" s="217"/>
      <c r="C92" s="218"/>
      <c r="D92" s="219" t="s">
        <v>141</v>
      </c>
      <c r="E92" s="220" t="s">
        <v>19</v>
      </c>
      <c r="F92" s="221" t="s">
        <v>146</v>
      </c>
      <c r="G92" s="218"/>
      <c r="H92" s="220" t="s">
        <v>19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7" t="s">
        <v>141</v>
      </c>
      <c r="AU92" s="227" t="s">
        <v>78</v>
      </c>
      <c r="AV92" s="13" t="s">
        <v>78</v>
      </c>
      <c r="AW92" s="13" t="s">
        <v>32</v>
      </c>
      <c r="AX92" s="13" t="s">
        <v>70</v>
      </c>
      <c r="AY92" s="227" t="s">
        <v>132</v>
      </c>
    </row>
    <row r="93" s="14" customFormat="1">
      <c r="A93" s="14"/>
      <c r="B93" s="228"/>
      <c r="C93" s="229"/>
      <c r="D93" s="219" t="s">
        <v>141</v>
      </c>
      <c r="E93" s="230" t="s">
        <v>19</v>
      </c>
      <c r="F93" s="231" t="s">
        <v>147</v>
      </c>
      <c r="G93" s="229"/>
      <c r="H93" s="232">
        <v>2456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8" t="s">
        <v>141</v>
      </c>
      <c r="AU93" s="238" t="s">
        <v>78</v>
      </c>
      <c r="AV93" s="14" t="s">
        <v>80</v>
      </c>
      <c r="AW93" s="14" t="s">
        <v>32</v>
      </c>
      <c r="AX93" s="14" t="s">
        <v>70</v>
      </c>
      <c r="AY93" s="238" t="s">
        <v>132</v>
      </c>
    </row>
    <row r="94" s="15" customFormat="1">
      <c r="A94" s="15"/>
      <c r="B94" s="239"/>
      <c r="C94" s="240"/>
      <c r="D94" s="219" t="s">
        <v>141</v>
      </c>
      <c r="E94" s="241" t="s">
        <v>19</v>
      </c>
      <c r="F94" s="242" t="s">
        <v>148</v>
      </c>
      <c r="G94" s="240"/>
      <c r="H94" s="243">
        <v>5354.5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49" t="s">
        <v>141</v>
      </c>
      <c r="AU94" s="249" t="s">
        <v>78</v>
      </c>
      <c r="AV94" s="15" t="s">
        <v>137</v>
      </c>
      <c r="AW94" s="15" t="s">
        <v>32</v>
      </c>
      <c r="AX94" s="15" t="s">
        <v>78</v>
      </c>
      <c r="AY94" s="249" t="s">
        <v>132</v>
      </c>
    </row>
    <row r="95" s="12" customFormat="1" ht="22.8" customHeight="1">
      <c r="A95" s="12"/>
      <c r="B95" s="190"/>
      <c r="C95" s="191"/>
      <c r="D95" s="192" t="s">
        <v>69</v>
      </c>
      <c r="E95" s="250" t="s">
        <v>78</v>
      </c>
      <c r="F95" s="250" t="s">
        <v>149</v>
      </c>
      <c r="G95" s="191"/>
      <c r="H95" s="191"/>
      <c r="I95" s="194"/>
      <c r="J95" s="251">
        <f>BK95</f>
        <v>0</v>
      </c>
      <c r="K95" s="191"/>
      <c r="L95" s="196"/>
      <c r="M95" s="197"/>
      <c r="N95" s="198"/>
      <c r="O95" s="198"/>
      <c r="P95" s="199">
        <f>SUM(P96:P118)</f>
        <v>0</v>
      </c>
      <c r="Q95" s="198"/>
      <c r="R95" s="199">
        <f>SUM(R96:R118)</f>
        <v>0</v>
      </c>
      <c r="S95" s="198"/>
      <c r="T95" s="200">
        <f>SUM(T96:T118)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78</v>
      </c>
      <c r="AT95" s="202" t="s">
        <v>69</v>
      </c>
      <c r="AU95" s="202" t="s">
        <v>78</v>
      </c>
      <c r="AY95" s="201" t="s">
        <v>132</v>
      </c>
      <c r="BK95" s="203">
        <f>SUM(BK96:BK118)</f>
        <v>0</v>
      </c>
    </row>
    <row r="96" s="2" customFormat="1" ht="55.5" customHeight="1">
      <c r="A96" s="40"/>
      <c r="B96" s="41"/>
      <c r="C96" s="204" t="s">
        <v>150</v>
      </c>
      <c r="D96" s="204" t="s">
        <v>133</v>
      </c>
      <c r="E96" s="205" t="s">
        <v>151</v>
      </c>
      <c r="F96" s="206" t="s">
        <v>152</v>
      </c>
      <c r="G96" s="207" t="s">
        <v>136</v>
      </c>
      <c r="H96" s="208">
        <v>3070</v>
      </c>
      <c r="I96" s="209"/>
      <c r="J96" s="210">
        <f>ROUND(I96*H96,2)</f>
        <v>0</v>
      </c>
      <c r="K96" s="206" t="s">
        <v>19</v>
      </c>
      <c r="L96" s="46"/>
      <c r="M96" s="211" t="s">
        <v>19</v>
      </c>
      <c r="N96" s="212" t="s">
        <v>41</v>
      </c>
      <c r="O96" s="86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5" t="s">
        <v>137</v>
      </c>
      <c r="AT96" s="215" t="s">
        <v>133</v>
      </c>
      <c r="AU96" s="215" t="s">
        <v>80</v>
      </c>
      <c r="AY96" s="19" t="s">
        <v>132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9" t="s">
        <v>78</v>
      </c>
      <c r="BK96" s="216">
        <f>ROUND(I96*H96,2)</f>
        <v>0</v>
      </c>
      <c r="BL96" s="19" t="s">
        <v>137</v>
      </c>
      <c r="BM96" s="215" t="s">
        <v>153</v>
      </c>
    </row>
    <row r="97" s="2" customFormat="1" ht="33" customHeight="1">
      <c r="A97" s="40"/>
      <c r="B97" s="41"/>
      <c r="C97" s="204" t="s">
        <v>137</v>
      </c>
      <c r="D97" s="204" t="s">
        <v>133</v>
      </c>
      <c r="E97" s="205" t="s">
        <v>154</v>
      </c>
      <c r="F97" s="206" t="s">
        <v>155</v>
      </c>
      <c r="G97" s="207" t="s">
        <v>156</v>
      </c>
      <c r="H97" s="208">
        <v>5047</v>
      </c>
      <c r="I97" s="209"/>
      <c r="J97" s="210">
        <f>ROUND(I97*H97,2)</f>
        <v>0</v>
      </c>
      <c r="K97" s="206" t="s">
        <v>19</v>
      </c>
      <c r="L97" s="46"/>
      <c r="M97" s="211" t="s">
        <v>19</v>
      </c>
      <c r="N97" s="212" t="s">
        <v>41</v>
      </c>
      <c r="O97" s="86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5" t="s">
        <v>137</v>
      </c>
      <c r="AT97" s="215" t="s">
        <v>133</v>
      </c>
      <c r="AU97" s="215" t="s">
        <v>80</v>
      </c>
      <c r="AY97" s="19" t="s">
        <v>132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9" t="s">
        <v>78</v>
      </c>
      <c r="BK97" s="216">
        <f>ROUND(I97*H97,2)</f>
        <v>0</v>
      </c>
      <c r="BL97" s="19" t="s">
        <v>137</v>
      </c>
      <c r="BM97" s="215" t="s">
        <v>157</v>
      </c>
    </row>
    <row r="98" s="13" customFormat="1">
      <c r="A98" s="13"/>
      <c r="B98" s="217"/>
      <c r="C98" s="218"/>
      <c r="D98" s="219" t="s">
        <v>141</v>
      </c>
      <c r="E98" s="220" t="s">
        <v>19</v>
      </c>
      <c r="F98" s="221" t="s">
        <v>158</v>
      </c>
      <c r="G98" s="218"/>
      <c r="H98" s="220" t="s">
        <v>19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7" t="s">
        <v>141</v>
      </c>
      <c r="AU98" s="227" t="s">
        <v>80</v>
      </c>
      <c r="AV98" s="13" t="s">
        <v>78</v>
      </c>
      <c r="AW98" s="13" t="s">
        <v>32</v>
      </c>
      <c r="AX98" s="13" t="s">
        <v>70</v>
      </c>
      <c r="AY98" s="227" t="s">
        <v>132</v>
      </c>
    </row>
    <row r="99" s="14" customFormat="1">
      <c r="A99" s="14"/>
      <c r="B99" s="228"/>
      <c r="C99" s="229"/>
      <c r="D99" s="219" t="s">
        <v>141</v>
      </c>
      <c r="E99" s="230" t="s">
        <v>19</v>
      </c>
      <c r="F99" s="231" t="s">
        <v>159</v>
      </c>
      <c r="G99" s="229"/>
      <c r="H99" s="232">
        <v>5047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8" t="s">
        <v>141</v>
      </c>
      <c r="AU99" s="238" t="s">
        <v>80</v>
      </c>
      <c r="AV99" s="14" t="s">
        <v>80</v>
      </c>
      <c r="AW99" s="14" t="s">
        <v>32</v>
      </c>
      <c r="AX99" s="14" t="s">
        <v>70</v>
      </c>
      <c r="AY99" s="238" t="s">
        <v>132</v>
      </c>
    </row>
    <row r="100" s="15" customFormat="1">
      <c r="A100" s="15"/>
      <c r="B100" s="239"/>
      <c r="C100" s="240"/>
      <c r="D100" s="219" t="s">
        <v>141</v>
      </c>
      <c r="E100" s="241" t="s">
        <v>19</v>
      </c>
      <c r="F100" s="242" t="s">
        <v>148</v>
      </c>
      <c r="G100" s="240"/>
      <c r="H100" s="243">
        <v>5047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49" t="s">
        <v>141</v>
      </c>
      <c r="AU100" s="249" t="s">
        <v>80</v>
      </c>
      <c r="AV100" s="15" t="s">
        <v>137</v>
      </c>
      <c r="AW100" s="15" t="s">
        <v>32</v>
      </c>
      <c r="AX100" s="15" t="s">
        <v>78</v>
      </c>
      <c r="AY100" s="249" t="s">
        <v>132</v>
      </c>
    </row>
    <row r="101" s="2" customFormat="1" ht="44.25" customHeight="1">
      <c r="A101" s="40"/>
      <c r="B101" s="41"/>
      <c r="C101" s="204" t="s">
        <v>160</v>
      </c>
      <c r="D101" s="204" t="s">
        <v>133</v>
      </c>
      <c r="E101" s="205" t="s">
        <v>161</v>
      </c>
      <c r="F101" s="206" t="s">
        <v>162</v>
      </c>
      <c r="G101" s="207" t="s">
        <v>156</v>
      </c>
      <c r="H101" s="208">
        <v>187.5</v>
      </c>
      <c r="I101" s="209"/>
      <c r="J101" s="210">
        <f>ROUND(I101*H101,2)</f>
        <v>0</v>
      </c>
      <c r="K101" s="206" t="s">
        <v>19</v>
      </c>
      <c r="L101" s="46"/>
      <c r="M101" s="211" t="s">
        <v>19</v>
      </c>
      <c r="N101" s="212" t="s">
        <v>41</v>
      </c>
      <c r="O101" s="86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5" t="s">
        <v>137</v>
      </c>
      <c r="AT101" s="215" t="s">
        <v>133</v>
      </c>
      <c r="AU101" s="215" t="s">
        <v>80</v>
      </c>
      <c r="AY101" s="19" t="s">
        <v>132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9" t="s">
        <v>78</v>
      </c>
      <c r="BK101" s="216">
        <f>ROUND(I101*H101,2)</f>
        <v>0</v>
      </c>
      <c r="BL101" s="19" t="s">
        <v>137</v>
      </c>
      <c r="BM101" s="215" t="s">
        <v>163</v>
      </c>
    </row>
    <row r="102" s="13" customFormat="1">
      <c r="A102" s="13"/>
      <c r="B102" s="217"/>
      <c r="C102" s="218"/>
      <c r="D102" s="219" t="s">
        <v>141</v>
      </c>
      <c r="E102" s="220" t="s">
        <v>19</v>
      </c>
      <c r="F102" s="221" t="s">
        <v>142</v>
      </c>
      <c r="G102" s="218"/>
      <c r="H102" s="220" t="s">
        <v>19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7" t="s">
        <v>141</v>
      </c>
      <c r="AU102" s="227" t="s">
        <v>80</v>
      </c>
      <c r="AV102" s="13" t="s">
        <v>78</v>
      </c>
      <c r="AW102" s="13" t="s">
        <v>32</v>
      </c>
      <c r="AX102" s="13" t="s">
        <v>70</v>
      </c>
      <c r="AY102" s="227" t="s">
        <v>132</v>
      </c>
    </row>
    <row r="103" s="14" customFormat="1">
      <c r="A103" s="14"/>
      <c r="B103" s="228"/>
      <c r="C103" s="229"/>
      <c r="D103" s="219" t="s">
        <v>141</v>
      </c>
      <c r="E103" s="230" t="s">
        <v>19</v>
      </c>
      <c r="F103" s="231" t="s">
        <v>164</v>
      </c>
      <c r="G103" s="229"/>
      <c r="H103" s="232">
        <v>187.5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8" t="s">
        <v>141</v>
      </c>
      <c r="AU103" s="238" t="s">
        <v>80</v>
      </c>
      <c r="AV103" s="14" t="s">
        <v>80</v>
      </c>
      <c r="AW103" s="14" t="s">
        <v>32</v>
      </c>
      <c r="AX103" s="14" t="s">
        <v>70</v>
      </c>
      <c r="AY103" s="238" t="s">
        <v>132</v>
      </c>
    </row>
    <row r="104" s="15" customFormat="1">
      <c r="A104" s="15"/>
      <c r="B104" s="239"/>
      <c r="C104" s="240"/>
      <c r="D104" s="219" t="s">
        <v>141</v>
      </c>
      <c r="E104" s="241" t="s">
        <v>19</v>
      </c>
      <c r="F104" s="242" t="s">
        <v>148</v>
      </c>
      <c r="G104" s="240"/>
      <c r="H104" s="243">
        <v>187.5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49" t="s">
        <v>141</v>
      </c>
      <c r="AU104" s="249" t="s">
        <v>80</v>
      </c>
      <c r="AV104" s="15" t="s">
        <v>137</v>
      </c>
      <c r="AW104" s="15" t="s">
        <v>32</v>
      </c>
      <c r="AX104" s="15" t="s">
        <v>78</v>
      </c>
      <c r="AY104" s="249" t="s">
        <v>132</v>
      </c>
    </row>
    <row r="105" s="2" customFormat="1" ht="62.7" customHeight="1">
      <c r="A105" s="40"/>
      <c r="B105" s="41"/>
      <c r="C105" s="204" t="s">
        <v>153</v>
      </c>
      <c r="D105" s="204" t="s">
        <v>133</v>
      </c>
      <c r="E105" s="205" t="s">
        <v>165</v>
      </c>
      <c r="F105" s="206" t="s">
        <v>166</v>
      </c>
      <c r="G105" s="207" t="s">
        <v>156</v>
      </c>
      <c r="H105" s="208">
        <v>6769.5</v>
      </c>
      <c r="I105" s="209"/>
      <c r="J105" s="210">
        <f>ROUND(I105*H105,2)</f>
        <v>0</v>
      </c>
      <c r="K105" s="206" t="s">
        <v>19</v>
      </c>
      <c r="L105" s="46"/>
      <c r="M105" s="211" t="s">
        <v>19</v>
      </c>
      <c r="N105" s="212" t="s">
        <v>41</v>
      </c>
      <c r="O105" s="86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5" t="s">
        <v>137</v>
      </c>
      <c r="AT105" s="215" t="s">
        <v>133</v>
      </c>
      <c r="AU105" s="215" t="s">
        <v>80</v>
      </c>
      <c r="AY105" s="19" t="s">
        <v>132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9" t="s">
        <v>78</v>
      </c>
      <c r="BK105" s="216">
        <f>ROUND(I105*H105,2)</f>
        <v>0</v>
      </c>
      <c r="BL105" s="19" t="s">
        <v>137</v>
      </c>
      <c r="BM105" s="215" t="s">
        <v>8</v>
      </c>
    </row>
    <row r="106" s="13" customFormat="1">
      <c r="A106" s="13"/>
      <c r="B106" s="217"/>
      <c r="C106" s="218"/>
      <c r="D106" s="219" t="s">
        <v>141</v>
      </c>
      <c r="E106" s="220" t="s">
        <v>19</v>
      </c>
      <c r="F106" s="221" t="s">
        <v>142</v>
      </c>
      <c r="G106" s="218"/>
      <c r="H106" s="220" t="s">
        <v>19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7" t="s">
        <v>141</v>
      </c>
      <c r="AU106" s="227" t="s">
        <v>80</v>
      </c>
      <c r="AV106" s="13" t="s">
        <v>78</v>
      </c>
      <c r="AW106" s="13" t="s">
        <v>32</v>
      </c>
      <c r="AX106" s="13" t="s">
        <v>70</v>
      </c>
      <c r="AY106" s="227" t="s">
        <v>132</v>
      </c>
    </row>
    <row r="107" s="14" customFormat="1">
      <c r="A107" s="14"/>
      <c r="B107" s="228"/>
      <c r="C107" s="229"/>
      <c r="D107" s="219" t="s">
        <v>141</v>
      </c>
      <c r="E107" s="230" t="s">
        <v>19</v>
      </c>
      <c r="F107" s="231" t="s">
        <v>167</v>
      </c>
      <c r="G107" s="229"/>
      <c r="H107" s="232">
        <v>187.5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8" t="s">
        <v>141</v>
      </c>
      <c r="AU107" s="238" t="s">
        <v>80</v>
      </c>
      <c r="AV107" s="14" t="s">
        <v>80</v>
      </c>
      <c r="AW107" s="14" t="s">
        <v>32</v>
      </c>
      <c r="AX107" s="14" t="s">
        <v>70</v>
      </c>
      <c r="AY107" s="238" t="s">
        <v>132</v>
      </c>
    </row>
    <row r="108" s="13" customFormat="1">
      <c r="A108" s="13"/>
      <c r="B108" s="217"/>
      <c r="C108" s="218"/>
      <c r="D108" s="219" t="s">
        <v>141</v>
      </c>
      <c r="E108" s="220" t="s">
        <v>19</v>
      </c>
      <c r="F108" s="221" t="s">
        <v>168</v>
      </c>
      <c r="G108" s="218"/>
      <c r="H108" s="220" t="s">
        <v>19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7" t="s">
        <v>141</v>
      </c>
      <c r="AU108" s="227" t="s">
        <v>80</v>
      </c>
      <c r="AV108" s="13" t="s">
        <v>78</v>
      </c>
      <c r="AW108" s="13" t="s">
        <v>32</v>
      </c>
      <c r="AX108" s="13" t="s">
        <v>70</v>
      </c>
      <c r="AY108" s="227" t="s">
        <v>132</v>
      </c>
    </row>
    <row r="109" s="14" customFormat="1">
      <c r="A109" s="14"/>
      <c r="B109" s="228"/>
      <c r="C109" s="229"/>
      <c r="D109" s="219" t="s">
        <v>141</v>
      </c>
      <c r="E109" s="230" t="s">
        <v>19</v>
      </c>
      <c r="F109" s="231" t="s">
        <v>159</v>
      </c>
      <c r="G109" s="229"/>
      <c r="H109" s="232">
        <v>5047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8" t="s">
        <v>141</v>
      </c>
      <c r="AU109" s="238" t="s">
        <v>80</v>
      </c>
      <c r="AV109" s="14" t="s">
        <v>80</v>
      </c>
      <c r="AW109" s="14" t="s">
        <v>32</v>
      </c>
      <c r="AX109" s="14" t="s">
        <v>70</v>
      </c>
      <c r="AY109" s="238" t="s">
        <v>132</v>
      </c>
    </row>
    <row r="110" s="13" customFormat="1">
      <c r="A110" s="13"/>
      <c r="B110" s="217"/>
      <c r="C110" s="218"/>
      <c r="D110" s="219" t="s">
        <v>141</v>
      </c>
      <c r="E110" s="220" t="s">
        <v>19</v>
      </c>
      <c r="F110" s="221" t="s">
        <v>169</v>
      </c>
      <c r="G110" s="218"/>
      <c r="H110" s="220" t="s">
        <v>19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7" t="s">
        <v>141</v>
      </c>
      <c r="AU110" s="227" t="s">
        <v>80</v>
      </c>
      <c r="AV110" s="13" t="s">
        <v>78</v>
      </c>
      <c r="AW110" s="13" t="s">
        <v>32</v>
      </c>
      <c r="AX110" s="13" t="s">
        <v>70</v>
      </c>
      <c r="AY110" s="227" t="s">
        <v>132</v>
      </c>
    </row>
    <row r="111" s="14" customFormat="1">
      <c r="A111" s="14"/>
      <c r="B111" s="228"/>
      <c r="C111" s="229"/>
      <c r="D111" s="219" t="s">
        <v>141</v>
      </c>
      <c r="E111" s="230" t="s">
        <v>19</v>
      </c>
      <c r="F111" s="231" t="s">
        <v>170</v>
      </c>
      <c r="G111" s="229"/>
      <c r="H111" s="232">
        <v>1228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8" t="s">
        <v>141</v>
      </c>
      <c r="AU111" s="238" t="s">
        <v>80</v>
      </c>
      <c r="AV111" s="14" t="s">
        <v>80</v>
      </c>
      <c r="AW111" s="14" t="s">
        <v>32</v>
      </c>
      <c r="AX111" s="14" t="s">
        <v>70</v>
      </c>
      <c r="AY111" s="238" t="s">
        <v>132</v>
      </c>
    </row>
    <row r="112" s="13" customFormat="1">
      <c r="A112" s="13"/>
      <c r="B112" s="217"/>
      <c r="C112" s="218"/>
      <c r="D112" s="219" t="s">
        <v>141</v>
      </c>
      <c r="E112" s="220" t="s">
        <v>19</v>
      </c>
      <c r="F112" s="221" t="s">
        <v>171</v>
      </c>
      <c r="G112" s="218"/>
      <c r="H112" s="220" t="s">
        <v>19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7" t="s">
        <v>141</v>
      </c>
      <c r="AU112" s="227" t="s">
        <v>80</v>
      </c>
      <c r="AV112" s="13" t="s">
        <v>78</v>
      </c>
      <c r="AW112" s="13" t="s">
        <v>32</v>
      </c>
      <c r="AX112" s="13" t="s">
        <v>70</v>
      </c>
      <c r="AY112" s="227" t="s">
        <v>132</v>
      </c>
    </row>
    <row r="113" s="14" customFormat="1">
      <c r="A113" s="14"/>
      <c r="B113" s="228"/>
      <c r="C113" s="229"/>
      <c r="D113" s="219" t="s">
        <v>141</v>
      </c>
      <c r="E113" s="230" t="s">
        <v>19</v>
      </c>
      <c r="F113" s="231" t="s">
        <v>172</v>
      </c>
      <c r="G113" s="229"/>
      <c r="H113" s="232">
        <v>307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8" t="s">
        <v>141</v>
      </c>
      <c r="AU113" s="238" t="s">
        <v>80</v>
      </c>
      <c r="AV113" s="14" t="s">
        <v>80</v>
      </c>
      <c r="AW113" s="14" t="s">
        <v>32</v>
      </c>
      <c r="AX113" s="14" t="s">
        <v>70</v>
      </c>
      <c r="AY113" s="238" t="s">
        <v>132</v>
      </c>
    </row>
    <row r="114" s="15" customFormat="1">
      <c r="A114" s="15"/>
      <c r="B114" s="239"/>
      <c r="C114" s="240"/>
      <c r="D114" s="219" t="s">
        <v>141</v>
      </c>
      <c r="E114" s="241" t="s">
        <v>19</v>
      </c>
      <c r="F114" s="242" t="s">
        <v>148</v>
      </c>
      <c r="G114" s="240"/>
      <c r="H114" s="243">
        <v>6769.5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49" t="s">
        <v>141</v>
      </c>
      <c r="AU114" s="249" t="s">
        <v>80</v>
      </c>
      <c r="AV114" s="15" t="s">
        <v>137</v>
      </c>
      <c r="AW114" s="15" t="s">
        <v>32</v>
      </c>
      <c r="AX114" s="15" t="s">
        <v>78</v>
      </c>
      <c r="AY114" s="249" t="s">
        <v>132</v>
      </c>
    </row>
    <row r="115" s="2" customFormat="1" ht="33" customHeight="1">
      <c r="A115" s="40"/>
      <c r="B115" s="41"/>
      <c r="C115" s="204" t="s">
        <v>173</v>
      </c>
      <c r="D115" s="204" t="s">
        <v>133</v>
      </c>
      <c r="E115" s="205" t="s">
        <v>174</v>
      </c>
      <c r="F115" s="206" t="s">
        <v>175</v>
      </c>
      <c r="G115" s="207" t="s">
        <v>136</v>
      </c>
      <c r="H115" s="208">
        <v>1977</v>
      </c>
      <c r="I115" s="209"/>
      <c r="J115" s="210">
        <f>ROUND(I115*H115,2)</f>
        <v>0</v>
      </c>
      <c r="K115" s="206" t="s">
        <v>19</v>
      </c>
      <c r="L115" s="46"/>
      <c r="M115" s="211" t="s">
        <v>19</v>
      </c>
      <c r="N115" s="212" t="s">
        <v>41</v>
      </c>
      <c r="O115" s="86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5" t="s">
        <v>137</v>
      </c>
      <c r="AT115" s="215" t="s">
        <v>133</v>
      </c>
      <c r="AU115" s="215" t="s">
        <v>80</v>
      </c>
      <c r="AY115" s="19" t="s">
        <v>132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9" t="s">
        <v>78</v>
      </c>
      <c r="BK115" s="216">
        <f>ROUND(I115*H115,2)</f>
        <v>0</v>
      </c>
      <c r="BL115" s="19" t="s">
        <v>137</v>
      </c>
      <c r="BM115" s="215" t="s">
        <v>176</v>
      </c>
    </row>
    <row r="116" s="2" customFormat="1" ht="44.25" customHeight="1">
      <c r="A116" s="40"/>
      <c r="B116" s="41"/>
      <c r="C116" s="204" t="s">
        <v>157</v>
      </c>
      <c r="D116" s="204" t="s">
        <v>133</v>
      </c>
      <c r="E116" s="205" t="s">
        <v>177</v>
      </c>
      <c r="F116" s="206" t="s">
        <v>178</v>
      </c>
      <c r="G116" s="207" t="s">
        <v>140</v>
      </c>
      <c r="H116" s="208">
        <v>706.10000000000002</v>
      </c>
      <c r="I116" s="209"/>
      <c r="J116" s="210">
        <f>ROUND(I116*H116,2)</f>
        <v>0</v>
      </c>
      <c r="K116" s="206" t="s">
        <v>19</v>
      </c>
      <c r="L116" s="46"/>
      <c r="M116" s="211" t="s">
        <v>19</v>
      </c>
      <c r="N116" s="212" t="s">
        <v>41</v>
      </c>
      <c r="O116" s="86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5" t="s">
        <v>137</v>
      </c>
      <c r="AT116" s="215" t="s">
        <v>133</v>
      </c>
      <c r="AU116" s="215" t="s">
        <v>80</v>
      </c>
      <c r="AY116" s="19" t="s">
        <v>132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9" t="s">
        <v>78</v>
      </c>
      <c r="BK116" s="216">
        <f>ROUND(I116*H116,2)</f>
        <v>0</v>
      </c>
      <c r="BL116" s="19" t="s">
        <v>137</v>
      </c>
      <c r="BM116" s="215" t="s">
        <v>179</v>
      </c>
    </row>
    <row r="117" s="14" customFormat="1">
      <c r="A117" s="14"/>
      <c r="B117" s="228"/>
      <c r="C117" s="229"/>
      <c r="D117" s="219" t="s">
        <v>141</v>
      </c>
      <c r="E117" s="230" t="s">
        <v>19</v>
      </c>
      <c r="F117" s="231" t="s">
        <v>180</v>
      </c>
      <c r="G117" s="229"/>
      <c r="H117" s="232">
        <v>706.10000000000002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8" t="s">
        <v>141</v>
      </c>
      <c r="AU117" s="238" t="s">
        <v>80</v>
      </c>
      <c r="AV117" s="14" t="s">
        <v>80</v>
      </c>
      <c r="AW117" s="14" t="s">
        <v>32</v>
      </c>
      <c r="AX117" s="14" t="s">
        <v>70</v>
      </c>
      <c r="AY117" s="238" t="s">
        <v>132</v>
      </c>
    </row>
    <row r="118" s="15" customFormat="1">
      <c r="A118" s="15"/>
      <c r="B118" s="239"/>
      <c r="C118" s="240"/>
      <c r="D118" s="219" t="s">
        <v>141</v>
      </c>
      <c r="E118" s="241" t="s">
        <v>19</v>
      </c>
      <c r="F118" s="242" t="s">
        <v>148</v>
      </c>
      <c r="G118" s="240"/>
      <c r="H118" s="243">
        <v>706.10000000000002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49" t="s">
        <v>141</v>
      </c>
      <c r="AU118" s="249" t="s">
        <v>80</v>
      </c>
      <c r="AV118" s="15" t="s">
        <v>137</v>
      </c>
      <c r="AW118" s="15" t="s">
        <v>32</v>
      </c>
      <c r="AX118" s="15" t="s">
        <v>78</v>
      </c>
      <c r="AY118" s="249" t="s">
        <v>132</v>
      </c>
    </row>
    <row r="119" s="12" customFormat="1" ht="22.8" customHeight="1">
      <c r="A119" s="12"/>
      <c r="B119" s="190"/>
      <c r="C119" s="191"/>
      <c r="D119" s="192" t="s">
        <v>69</v>
      </c>
      <c r="E119" s="250" t="s">
        <v>80</v>
      </c>
      <c r="F119" s="250" t="s">
        <v>181</v>
      </c>
      <c r="G119" s="191"/>
      <c r="H119" s="191"/>
      <c r="I119" s="194"/>
      <c r="J119" s="251">
        <f>BK119</f>
        <v>0</v>
      </c>
      <c r="K119" s="191"/>
      <c r="L119" s="196"/>
      <c r="M119" s="197"/>
      <c r="N119" s="198"/>
      <c r="O119" s="198"/>
      <c r="P119" s="199">
        <f>P120</f>
        <v>0</v>
      </c>
      <c r="Q119" s="198"/>
      <c r="R119" s="199">
        <f>R120</f>
        <v>0</v>
      </c>
      <c r="S119" s="198"/>
      <c r="T119" s="20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78</v>
      </c>
      <c r="AT119" s="202" t="s">
        <v>69</v>
      </c>
      <c r="AU119" s="202" t="s">
        <v>78</v>
      </c>
      <c r="AY119" s="201" t="s">
        <v>132</v>
      </c>
      <c r="BK119" s="203">
        <f>BK120</f>
        <v>0</v>
      </c>
    </row>
    <row r="120" s="2" customFormat="1" ht="62.7" customHeight="1">
      <c r="A120" s="40"/>
      <c r="B120" s="41"/>
      <c r="C120" s="204" t="s">
        <v>182</v>
      </c>
      <c r="D120" s="204" t="s">
        <v>133</v>
      </c>
      <c r="E120" s="205" t="s">
        <v>183</v>
      </c>
      <c r="F120" s="206" t="s">
        <v>184</v>
      </c>
      <c r="G120" s="207" t="s">
        <v>185</v>
      </c>
      <c r="H120" s="208">
        <v>750</v>
      </c>
      <c r="I120" s="209"/>
      <c r="J120" s="210">
        <f>ROUND(I120*H120,2)</f>
        <v>0</v>
      </c>
      <c r="K120" s="206" t="s">
        <v>19</v>
      </c>
      <c r="L120" s="46"/>
      <c r="M120" s="211" t="s">
        <v>19</v>
      </c>
      <c r="N120" s="212" t="s">
        <v>41</v>
      </c>
      <c r="O120" s="86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5" t="s">
        <v>137</v>
      </c>
      <c r="AT120" s="215" t="s">
        <v>133</v>
      </c>
      <c r="AU120" s="215" t="s">
        <v>80</v>
      </c>
      <c r="AY120" s="19" t="s">
        <v>132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9" t="s">
        <v>78</v>
      </c>
      <c r="BK120" s="216">
        <f>ROUND(I120*H120,2)</f>
        <v>0</v>
      </c>
      <c r="BL120" s="19" t="s">
        <v>137</v>
      </c>
      <c r="BM120" s="215" t="s">
        <v>186</v>
      </c>
    </row>
    <row r="121" s="12" customFormat="1" ht="22.8" customHeight="1">
      <c r="A121" s="12"/>
      <c r="B121" s="190"/>
      <c r="C121" s="191"/>
      <c r="D121" s="192" t="s">
        <v>69</v>
      </c>
      <c r="E121" s="250" t="s">
        <v>160</v>
      </c>
      <c r="F121" s="250" t="s">
        <v>187</v>
      </c>
      <c r="G121" s="191"/>
      <c r="H121" s="191"/>
      <c r="I121" s="194"/>
      <c r="J121" s="251">
        <f>BK121</f>
        <v>0</v>
      </c>
      <c r="K121" s="191"/>
      <c r="L121" s="196"/>
      <c r="M121" s="197"/>
      <c r="N121" s="198"/>
      <c r="O121" s="198"/>
      <c r="P121" s="199">
        <f>SUM(P122:P202)</f>
        <v>0</v>
      </c>
      <c r="Q121" s="198"/>
      <c r="R121" s="199">
        <f>SUM(R122:R202)</f>
        <v>0</v>
      </c>
      <c r="S121" s="198"/>
      <c r="T121" s="200">
        <f>SUM(T122:T202)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78</v>
      </c>
      <c r="AT121" s="202" t="s">
        <v>69</v>
      </c>
      <c r="AU121" s="202" t="s">
        <v>78</v>
      </c>
      <c r="AY121" s="201" t="s">
        <v>132</v>
      </c>
      <c r="BK121" s="203">
        <f>SUM(BK122:BK202)</f>
        <v>0</v>
      </c>
    </row>
    <row r="122" s="2" customFormat="1" ht="37.8" customHeight="1">
      <c r="A122" s="40"/>
      <c r="B122" s="41"/>
      <c r="C122" s="204" t="s">
        <v>163</v>
      </c>
      <c r="D122" s="204" t="s">
        <v>133</v>
      </c>
      <c r="E122" s="205" t="s">
        <v>188</v>
      </c>
      <c r="F122" s="206" t="s">
        <v>189</v>
      </c>
      <c r="G122" s="207" t="s">
        <v>136</v>
      </c>
      <c r="H122" s="208">
        <v>2135</v>
      </c>
      <c r="I122" s="209"/>
      <c r="J122" s="210">
        <f>ROUND(I122*H122,2)</f>
        <v>0</v>
      </c>
      <c r="K122" s="206" t="s">
        <v>19</v>
      </c>
      <c r="L122" s="46"/>
      <c r="M122" s="211" t="s">
        <v>19</v>
      </c>
      <c r="N122" s="212" t="s">
        <v>41</v>
      </c>
      <c r="O122" s="86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5" t="s">
        <v>137</v>
      </c>
      <c r="AT122" s="215" t="s">
        <v>133</v>
      </c>
      <c r="AU122" s="215" t="s">
        <v>80</v>
      </c>
      <c r="AY122" s="19" t="s">
        <v>132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9" t="s">
        <v>78</v>
      </c>
      <c r="BK122" s="216">
        <f>ROUND(I122*H122,2)</f>
        <v>0</v>
      </c>
      <c r="BL122" s="19" t="s">
        <v>137</v>
      </c>
      <c r="BM122" s="215" t="s">
        <v>190</v>
      </c>
    </row>
    <row r="123" s="13" customFormat="1">
      <c r="A123" s="13"/>
      <c r="B123" s="217"/>
      <c r="C123" s="218"/>
      <c r="D123" s="219" t="s">
        <v>141</v>
      </c>
      <c r="E123" s="220" t="s">
        <v>19</v>
      </c>
      <c r="F123" s="221" t="s">
        <v>191</v>
      </c>
      <c r="G123" s="218"/>
      <c r="H123" s="220" t="s">
        <v>19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7" t="s">
        <v>141</v>
      </c>
      <c r="AU123" s="227" t="s">
        <v>80</v>
      </c>
      <c r="AV123" s="13" t="s">
        <v>78</v>
      </c>
      <c r="AW123" s="13" t="s">
        <v>32</v>
      </c>
      <c r="AX123" s="13" t="s">
        <v>70</v>
      </c>
      <c r="AY123" s="227" t="s">
        <v>132</v>
      </c>
    </row>
    <row r="124" s="14" customFormat="1">
      <c r="A124" s="14"/>
      <c r="B124" s="228"/>
      <c r="C124" s="229"/>
      <c r="D124" s="219" t="s">
        <v>141</v>
      </c>
      <c r="E124" s="230" t="s">
        <v>19</v>
      </c>
      <c r="F124" s="231" t="s">
        <v>192</v>
      </c>
      <c r="G124" s="229"/>
      <c r="H124" s="232">
        <v>2135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8" t="s">
        <v>141</v>
      </c>
      <c r="AU124" s="238" t="s">
        <v>80</v>
      </c>
      <c r="AV124" s="14" t="s">
        <v>80</v>
      </c>
      <c r="AW124" s="14" t="s">
        <v>32</v>
      </c>
      <c r="AX124" s="14" t="s">
        <v>70</v>
      </c>
      <c r="AY124" s="238" t="s">
        <v>132</v>
      </c>
    </row>
    <row r="125" s="15" customFormat="1">
      <c r="A125" s="15"/>
      <c r="B125" s="239"/>
      <c r="C125" s="240"/>
      <c r="D125" s="219" t="s">
        <v>141</v>
      </c>
      <c r="E125" s="241" t="s">
        <v>19</v>
      </c>
      <c r="F125" s="242" t="s">
        <v>148</v>
      </c>
      <c r="G125" s="240"/>
      <c r="H125" s="243">
        <v>2135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49" t="s">
        <v>141</v>
      </c>
      <c r="AU125" s="249" t="s">
        <v>80</v>
      </c>
      <c r="AV125" s="15" t="s">
        <v>137</v>
      </c>
      <c r="AW125" s="15" t="s">
        <v>32</v>
      </c>
      <c r="AX125" s="15" t="s">
        <v>78</v>
      </c>
      <c r="AY125" s="249" t="s">
        <v>132</v>
      </c>
    </row>
    <row r="126" s="2" customFormat="1" ht="16.5" customHeight="1">
      <c r="A126" s="40"/>
      <c r="B126" s="41"/>
      <c r="C126" s="252" t="s">
        <v>193</v>
      </c>
      <c r="D126" s="252" t="s">
        <v>194</v>
      </c>
      <c r="E126" s="253" t="s">
        <v>195</v>
      </c>
      <c r="F126" s="254" t="s">
        <v>196</v>
      </c>
      <c r="G126" s="255" t="s">
        <v>197</v>
      </c>
      <c r="H126" s="256">
        <v>5.3380000000000001</v>
      </c>
      <c r="I126" s="257"/>
      <c r="J126" s="258">
        <f>ROUND(I126*H126,2)</f>
        <v>0</v>
      </c>
      <c r="K126" s="254" t="s">
        <v>19</v>
      </c>
      <c r="L126" s="259"/>
      <c r="M126" s="260" t="s">
        <v>19</v>
      </c>
      <c r="N126" s="261" t="s">
        <v>41</v>
      </c>
      <c r="O126" s="86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5" t="s">
        <v>157</v>
      </c>
      <c r="AT126" s="215" t="s">
        <v>194</v>
      </c>
      <c r="AU126" s="215" t="s">
        <v>80</v>
      </c>
      <c r="AY126" s="19" t="s">
        <v>132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9" t="s">
        <v>78</v>
      </c>
      <c r="BK126" s="216">
        <f>ROUND(I126*H126,2)</f>
        <v>0</v>
      </c>
      <c r="BL126" s="19" t="s">
        <v>137</v>
      </c>
      <c r="BM126" s="215" t="s">
        <v>198</v>
      </c>
    </row>
    <row r="127" s="13" customFormat="1">
      <c r="A127" s="13"/>
      <c r="B127" s="217"/>
      <c r="C127" s="218"/>
      <c r="D127" s="219" t="s">
        <v>141</v>
      </c>
      <c r="E127" s="220" t="s">
        <v>19</v>
      </c>
      <c r="F127" s="221" t="s">
        <v>191</v>
      </c>
      <c r="G127" s="218"/>
      <c r="H127" s="220" t="s">
        <v>19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7" t="s">
        <v>141</v>
      </c>
      <c r="AU127" s="227" t="s">
        <v>80</v>
      </c>
      <c r="AV127" s="13" t="s">
        <v>78</v>
      </c>
      <c r="AW127" s="13" t="s">
        <v>32</v>
      </c>
      <c r="AX127" s="13" t="s">
        <v>70</v>
      </c>
      <c r="AY127" s="227" t="s">
        <v>132</v>
      </c>
    </row>
    <row r="128" s="14" customFormat="1">
      <c r="A128" s="14"/>
      <c r="B128" s="228"/>
      <c r="C128" s="229"/>
      <c r="D128" s="219" t="s">
        <v>141</v>
      </c>
      <c r="E128" s="230" t="s">
        <v>19</v>
      </c>
      <c r="F128" s="231" t="s">
        <v>199</v>
      </c>
      <c r="G128" s="229"/>
      <c r="H128" s="232">
        <v>5.3380000000000001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8" t="s">
        <v>141</v>
      </c>
      <c r="AU128" s="238" t="s">
        <v>80</v>
      </c>
      <c r="AV128" s="14" t="s">
        <v>80</v>
      </c>
      <c r="AW128" s="14" t="s">
        <v>32</v>
      </c>
      <c r="AX128" s="14" t="s">
        <v>70</v>
      </c>
      <c r="AY128" s="238" t="s">
        <v>132</v>
      </c>
    </row>
    <row r="129" s="15" customFormat="1">
      <c r="A129" s="15"/>
      <c r="B129" s="239"/>
      <c r="C129" s="240"/>
      <c r="D129" s="219" t="s">
        <v>141</v>
      </c>
      <c r="E129" s="241" t="s">
        <v>19</v>
      </c>
      <c r="F129" s="242" t="s">
        <v>148</v>
      </c>
      <c r="G129" s="240"/>
      <c r="H129" s="243">
        <v>5.3380000000000001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49" t="s">
        <v>141</v>
      </c>
      <c r="AU129" s="249" t="s">
        <v>80</v>
      </c>
      <c r="AV129" s="15" t="s">
        <v>137</v>
      </c>
      <c r="AW129" s="15" t="s">
        <v>32</v>
      </c>
      <c r="AX129" s="15" t="s">
        <v>78</v>
      </c>
      <c r="AY129" s="249" t="s">
        <v>132</v>
      </c>
    </row>
    <row r="130" s="2" customFormat="1" ht="37.8" customHeight="1">
      <c r="A130" s="40"/>
      <c r="B130" s="41"/>
      <c r="C130" s="204" t="s">
        <v>8</v>
      </c>
      <c r="D130" s="204" t="s">
        <v>133</v>
      </c>
      <c r="E130" s="205" t="s">
        <v>200</v>
      </c>
      <c r="F130" s="206" t="s">
        <v>201</v>
      </c>
      <c r="G130" s="207" t="s">
        <v>136</v>
      </c>
      <c r="H130" s="208">
        <v>2495</v>
      </c>
      <c r="I130" s="209"/>
      <c r="J130" s="210">
        <f>ROUND(I130*H130,2)</f>
        <v>0</v>
      </c>
      <c r="K130" s="206" t="s">
        <v>19</v>
      </c>
      <c r="L130" s="46"/>
      <c r="M130" s="211" t="s">
        <v>19</v>
      </c>
      <c r="N130" s="212" t="s">
        <v>41</v>
      </c>
      <c r="O130" s="86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5" t="s">
        <v>137</v>
      </c>
      <c r="AT130" s="215" t="s">
        <v>133</v>
      </c>
      <c r="AU130" s="215" t="s">
        <v>80</v>
      </c>
      <c r="AY130" s="19" t="s">
        <v>132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9" t="s">
        <v>78</v>
      </c>
      <c r="BK130" s="216">
        <f>ROUND(I130*H130,2)</f>
        <v>0</v>
      </c>
      <c r="BL130" s="19" t="s">
        <v>137</v>
      </c>
      <c r="BM130" s="215" t="s">
        <v>202</v>
      </c>
    </row>
    <row r="131" s="13" customFormat="1">
      <c r="A131" s="13"/>
      <c r="B131" s="217"/>
      <c r="C131" s="218"/>
      <c r="D131" s="219" t="s">
        <v>141</v>
      </c>
      <c r="E131" s="220" t="s">
        <v>19</v>
      </c>
      <c r="F131" s="221" t="s">
        <v>203</v>
      </c>
      <c r="G131" s="218"/>
      <c r="H131" s="220" t="s">
        <v>19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7" t="s">
        <v>141</v>
      </c>
      <c r="AU131" s="227" t="s">
        <v>80</v>
      </c>
      <c r="AV131" s="13" t="s">
        <v>78</v>
      </c>
      <c r="AW131" s="13" t="s">
        <v>32</v>
      </c>
      <c r="AX131" s="13" t="s">
        <v>70</v>
      </c>
      <c r="AY131" s="227" t="s">
        <v>132</v>
      </c>
    </row>
    <row r="132" s="14" customFormat="1">
      <c r="A132" s="14"/>
      <c r="B132" s="228"/>
      <c r="C132" s="229"/>
      <c r="D132" s="219" t="s">
        <v>141</v>
      </c>
      <c r="E132" s="230" t="s">
        <v>19</v>
      </c>
      <c r="F132" s="231" t="s">
        <v>204</v>
      </c>
      <c r="G132" s="229"/>
      <c r="H132" s="232">
        <v>2495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8" t="s">
        <v>141</v>
      </c>
      <c r="AU132" s="238" t="s">
        <v>80</v>
      </c>
      <c r="AV132" s="14" t="s">
        <v>80</v>
      </c>
      <c r="AW132" s="14" t="s">
        <v>32</v>
      </c>
      <c r="AX132" s="14" t="s">
        <v>70</v>
      </c>
      <c r="AY132" s="238" t="s">
        <v>132</v>
      </c>
    </row>
    <row r="133" s="15" customFormat="1">
      <c r="A133" s="15"/>
      <c r="B133" s="239"/>
      <c r="C133" s="240"/>
      <c r="D133" s="219" t="s">
        <v>141</v>
      </c>
      <c r="E133" s="241" t="s">
        <v>19</v>
      </c>
      <c r="F133" s="242" t="s">
        <v>148</v>
      </c>
      <c r="G133" s="240"/>
      <c r="H133" s="243">
        <v>2495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49" t="s">
        <v>141</v>
      </c>
      <c r="AU133" s="249" t="s">
        <v>80</v>
      </c>
      <c r="AV133" s="15" t="s">
        <v>137</v>
      </c>
      <c r="AW133" s="15" t="s">
        <v>32</v>
      </c>
      <c r="AX133" s="15" t="s">
        <v>78</v>
      </c>
      <c r="AY133" s="249" t="s">
        <v>132</v>
      </c>
    </row>
    <row r="134" s="2" customFormat="1" ht="16.5" customHeight="1">
      <c r="A134" s="40"/>
      <c r="B134" s="41"/>
      <c r="C134" s="252" t="s">
        <v>205</v>
      </c>
      <c r="D134" s="252" t="s">
        <v>194</v>
      </c>
      <c r="E134" s="253" t="s">
        <v>206</v>
      </c>
      <c r="F134" s="254" t="s">
        <v>207</v>
      </c>
      <c r="G134" s="255" t="s">
        <v>197</v>
      </c>
      <c r="H134" s="256">
        <v>6.2380000000000004</v>
      </c>
      <c r="I134" s="257"/>
      <c r="J134" s="258">
        <f>ROUND(I134*H134,2)</f>
        <v>0</v>
      </c>
      <c r="K134" s="254" t="s">
        <v>19</v>
      </c>
      <c r="L134" s="259"/>
      <c r="M134" s="260" t="s">
        <v>19</v>
      </c>
      <c r="N134" s="261" t="s">
        <v>41</v>
      </c>
      <c r="O134" s="86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5" t="s">
        <v>157</v>
      </c>
      <c r="AT134" s="215" t="s">
        <v>194</v>
      </c>
      <c r="AU134" s="215" t="s">
        <v>80</v>
      </c>
      <c r="AY134" s="19" t="s">
        <v>132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9" t="s">
        <v>78</v>
      </c>
      <c r="BK134" s="216">
        <f>ROUND(I134*H134,2)</f>
        <v>0</v>
      </c>
      <c r="BL134" s="19" t="s">
        <v>137</v>
      </c>
      <c r="BM134" s="215" t="s">
        <v>208</v>
      </c>
    </row>
    <row r="135" s="13" customFormat="1">
      <c r="A135" s="13"/>
      <c r="B135" s="217"/>
      <c r="C135" s="218"/>
      <c r="D135" s="219" t="s">
        <v>141</v>
      </c>
      <c r="E135" s="220" t="s">
        <v>19</v>
      </c>
      <c r="F135" s="221" t="s">
        <v>203</v>
      </c>
      <c r="G135" s="218"/>
      <c r="H135" s="220" t="s">
        <v>19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7" t="s">
        <v>141</v>
      </c>
      <c r="AU135" s="227" t="s">
        <v>80</v>
      </c>
      <c r="AV135" s="13" t="s">
        <v>78</v>
      </c>
      <c r="AW135" s="13" t="s">
        <v>32</v>
      </c>
      <c r="AX135" s="13" t="s">
        <v>70</v>
      </c>
      <c r="AY135" s="227" t="s">
        <v>132</v>
      </c>
    </row>
    <row r="136" s="14" customFormat="1">
      <c r="A136" s="14"/>
      <c r="B136" s="228"/>
      <c r="C136" s="229"/>
      <c r="D136" s="219" t="s">
        <v>141</v>
      </c>
      <c r="E136" s="230" t="s">
        <v>19</v>
      </c>
      <c r="F136" s="231" t="s">
        <v>209</v>
      </c>
      <c r="G136" s="229"/>
      <c r="H136" s="232">
        <v>6.2380000000000004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8" t="s">
        <v>141</v>
      </c>
      <c r="AU136" s="238" t="s">
        <v>80</v>
      </c>
      <c r="AV136" s="14" t="s">
        <v>80</v>
      </c>
      <c r="AW136" s="14" t="s">
        <v>32</v>
      </c>
      <c r="AX136" s="14" t="s">
        <v>70</v>
      </c>
      <c r="AY136" s="238" t="s">
        <v>132</v>
      </c>
    </row>
    <row r="137" s="15" customFormat="1">
      <c r="A137" s="15"/>
      <c r="B137" s="239"/>
      <c r="C137" s="240"/>
      <c r="D137" s="219" t="s">
        <v>141</v>
      </c>
      <c r="E137" s="241" t="s">
        <v>19</v>
      </c>
      <c r="F137" s="242" t="s">
        <v>148</v>
      </c>
      <c r="G137" s="240"/>
      <c r="H137" s="243">
        <v>6.2380000000000004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49" t="s">
        <v>141</v>
      </c>
      <c r="AU137" s="249" t="s">
        <v>80</v>
      </c>
      <c r="AV137" s="15" t="s">
        <v>137</v>
      </c>
      <c r="AW137" s="15" t="s">
        <v>32</v>
      </c>
      <c r="AX137" s="15" t="s">
        <v>78</v>
      </c>
      <c r="AY137" s="249" t="s">
        <v>132</v>
      </c>
    </row>
    <row r="138" s="2" customFormat="1" ht="33" customHeight="1">
      <c r="A138" s="40"/>
      <c r="B138" s="41"/>
      <c r="C138" s="204" t="s">
        <v>176</v>
      </c>
      <c r="D138" s="204" t="s">
        <v>133</v>
      </c>
      <c r="E138" s="205" t="s">
        <v>210</v>
      </c>
      <c r="F138" s="206" t="s">
        <v>211</v>
      </c>
      <c r="G138" s="207" t="s">
        <v>136</v>
      </c>
      <c r="H138" s="208">
        <v>4705</v>
      </c>
      <c r="I138" s="209"/>
      <c r="J138" s="210">
        <f>ROUND(I138*H138,2)</f>
        <v>0</v>
      </c>
      <c r="K138" s="206" t="s">
        <v>19</v>
      </c>
      <c r="L138" s="46"/>
      <c r="M138" s="211" t="s">
        <v>19</v>
      </c>
      <c r="N138" s="212" t="s">
        <v>41</v>
      </c>
      <c r="O138" s="86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5" t="s">
        <v>137</v>
      </c>
      <c r="AT138" s="215" t="s">
        <v>133</v>
      </c>
      <c r="AU138" s="215" t="s">
        <v>80</v>
      </c>
      <c r="AY138" s="19" t="s">
        <v>132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9" t="s">
        <v>78</v>
      </c>
      <c r="BK138" s="216">
        <f>ROUND(I138*H138,2)</f>
        <v>0</v>
      </c>
      <c r="BL138" s="19" t="s">
        <v>137</v>
      </c>
      <c r="BM138" s="215" t="s">
        <v>212</v>
      </c>
    </row>
    <row r="139" s="13" customFormat="1">
      <c r="A139" s="13"/>
      <c r="B139" s="217"/>
      <c r="C139" s="218"/>
      <c r="D139" s="219" t="s">
        <v>141</v>
      </c>
      <c r="E139" s="220" t="s">
        <v>19</v>
      </c>
      <c r="F139" s="221" t="s">
        <v>213</v>
      </c>
      <c r="G139" s="218"/>
      <c r="H139" s="220" t="s">
        <v>19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7" t="s">
        <v>141</v>
      </c>
      <c r="AU139" s="227" t="s">
        <v>80</v>
      </c>
      <c r="AV139" s="13" t="s">
        <v>78</v>
      </c>
      <c r="AW139" s="13" t="s">
        <v>32</v>
      </c>
      <c r="AX139" s="13" t="s">
        <v>70</v>
      </c>
      <c r="AY139" s="227" t="s">
        <v>132</v>
      </c>
    </row>
    <row r="140" s="14" customFormat="1">
      <c r="A140" s="14"/>
      <c r="B140" s="228"/>
      <c r="C140" s="229"/>
      <c r="D140" s="219" t="s">
        <v>141</v>
      </c>
      <c r="E140" s="230" t="s">
        <v>19</v>
      </c>
      <c r="F140" s="231" t="s">
        <v>214</v>
      </c>
      <c r="G140" s="229"/>
      <c r="H140" s="232">
        <v>2570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8" t="s">
        <v>141</v>
      </c>
      <c r="AU140" s="238" t="s">
        <v>80</v>
      </c>
      <c r="AV140" s="14" t="s">
        <v>80</v>
      </c>
      <c r="AW140" s="14" t="s">
        <v>32</v>
      </c>
      <c r="AX140" s="14" t="s">
        <v>70</v>
      </c>
      <c r="AY140" s="238" t="s">
        <v>132</v>
      </c>
    </row>
    <row r="141" s="13" customFormat="1">
      <c r="A141" s="13"/>
      <c r="B141" s="217"/>
      <c r="C141" s="218"/>
      <c r="D141" s="219" t="s">
        <v>141</v>
      </c>
      <c r="E141" s="220" t="s">
        <v>19</v>
      </c>
      <c r="F141" s="221" t="s">
        <v>191</v>
      </c>
      <c r="G141" s="218"/>
      <c r="H141" s="220" t="s">
        <v>19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7" t="s">
        <v>141</v>
      </c>
      <c r="AU141" s="227" t="s">
        <v>80</v>
      </c>
      <c r="AV141" s="13" t="s">
        <v>78</v>
      </c>
      <c r="AW141" s="13" t="s">
        <v>32</v>
      </c>
      <c r="AX141" s="13" t="s">
        <v>70</v>
      </c>
      <c r="AY141" s="227" t="s">
        <v>132</v>
      </c>
    </row>
    <row r="142" s="14" customFormat="1">
      <c r="A142" s="14"/>
      <c r="B142" s="228"/>
      <c r="C142" s="229"/>
      <c r="D142" s="219" t="s">
        <v>141</v>
      </c>
      <c r="E142" s="230" t="s">
        <v>19</v>
      </c>
      <c r="F142" s="231" t="s">
        <v>192</v>
      </c>
      <c r="G142" s="229"/>
      <c r="H142" s="232">
        <v>2135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8" t="s">
        <v>141</v>
      </c>
      <c r="AU142" s="238" t="s">
        <v>80</v>
      </c>
      <c r="AV142" s="14" t="s">
        <v>80</v>
      </c>
      <c r="AW142" s="14" t="s">
        <v>32</v>
      </c>
      <c r="AX142" s="14" t="s">
        <v>70</v>
      </c>
      <c r="AY142" s="238" t="s">
        <v>132</v>
      </c>
    </row>
    <row r="143" s="15" customFormat="1">
      <c r="A143" s="15"/>
      <c r="B143" s="239"/>
      <c r="C143" s="240"/>
      <c r="D143" s="219" t="s">
        <v>141</v>
      </c>
      <c r="E143" s="241" t="s">
        <v>19</v>
      </c>
      <c r="F143" s="242" t="s">
        <v>148</v>
      </c>
      <c r="G143" s="240"/>
      <c r="H143" s="243">
        <v>4705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49" t="s">
        <v>141</v>
      </c>
      <c r="AU143" s="249" t="s">
        <v>80</v>
      </c>
      <c r="AV143" s="15" t="s">
        <v>137</v>
      </c>
      <c r="AW143" s="15" t="s">
        <v>32</v>
      </c>
      <c r="AX143" s="15" t="s">
        <v>78</v>
      </c>
      <c r="AY143" s="249" t="s">
        <v>132</v>
      </c>
    </row>
    <row r="144" s="2" customFormat="1" ht="33" customHeight="1">
      <c r="A144" s="40"/>
      <c r="B144" s="41"/>
      <c r="C144" s="204" t="s">
        <v>215</v>
      </c>
      <c r="D144" s="204" t="s">
        <v>133</v>
      </c>
      <c r="E144" s="205" t="s">
        <v>216</v>
      </c>
      <c r="F144" s="206" t="s">
        <v>211</v>
      </c>
      <c r="G144" s="207" t="s">
        <v>136</v>
      </c>
      <c r="H144" s="208">
        <v>2135</v>
      </c>
      <c r="I144" s="209"/>
      <c r="J144" s="210">
        <f>ROUND(I144*H144,2)</f>
        <v>0</v>
      </c>
      <c r="K144" s="206" t="s">
        <v>19</v>
      </c>
      <c r="L144" s="46"/>
      <c r="M144" s="211" t="s">
        <v>19</v>
      </c>
      <c r="N144" s="212" t="s">
        <v>41</v>
      </c>
      <c r="O144" s="86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5" t="s">
        <v>137</v>
      </c>
      <c r="AT144" s="215" t="s">
        <v>133</v>
      </c>
      <c r="AU144" s="215" t="s">
        <v>80</v>
      </c>
      <c r="AY144" s="19" t="s">
        <v>132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9" t="s">
        <v>78</v>
      </c>
      <c r="BK144" s="216">
        <f>ROUND(I144*H144,2)</f>
        <v>0</v>
      </c>
      <c r="BL144" s="19" t="s">
        <v>137</v>
      </c>
      <c r="BM144" s="215" t="s">
        <v>217</v>
      </c>
    </row>
    <row r="145" s="13" customFormat="1">
      <c r="A145" s="13"/>
      <c r="B145" s="217"/>
      <c r="C145" s="218"/>
      <c r="D145" s="219" t="s">
        <v>141</v>
      </c>
      <c r="E145" s="220" t="s">
        <v>19</v>
      </c>
      <c r="F145" s="221" t="s">
        <v>191</v>
      </c>
      <c r="G145" s="218"/>
      <c r="H145" s="220" t="s">
        <v>19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7" t="s">
        <v>141</v>
      </c>
      <c r="AU145" s="227" t="s">
        <v>80</v>
      </c>
      <c r="AV145" s="13" t="s">
        <v>78</v>
      </c>
      <c r="AW145" s="13" t="s">
        <v>32</v>
      </c>
      <c r="AX145" s="13" t="s">
        <v>70</v>
      </c>
      <c r="AY145" s="227" t="s">
        <v>132</v>
      </c>
    </row>
    <row r="146" s="14" customFormat="1">
      <c r="A146" s="14"/>
      <c r="B146" s="228"/>
      <c r="C146" s="229"/>
      <c r="D146" s="219" t="s">
        <v>141</v>
      </c>
      <c r="E146" s="230" t="s">
        <v>19</v>
      </c>
      <c r="F146" s="231" t="s">
        <v>192</v>
      </c>
      <c r="G146" s="229"/>
      <c r="H146" s="232">
        <v>2135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8" t="s">
        <v>141</v>
      </c>
      <c r="AU146" s="238" t="s">
        <v>80</v>
      </c>
      <c r="AV146" s="14" t="s">
        <v>80</v>
      </c>
      <c r="AW146" s="14" t="s">
        <v>32</v>
      </c>
      <c r="AX146" s="14" t="s">
        <v>70</v>
      </c>
      <c r="AY146" s="238" t="s">
        <v>132</v>
      </c>
    </row>
    <row r="147" s="15" customFormat="1">
      <c r="A147" s="15"/>
      <c r="B147" s="239"/>
      <c r="C147" s="240"/>
      <c r="D147" s="219" t="s">
        <v>141</v>
      </c>
      <c r="E147" s="241" t="s">
        <v>19</v>
      </c>
      <c r="F147" s="242" t="s">
        <v>148</v>
      </c>
      <c r="G147" s="240"/>
      <c r="H147" s="243">
        <v>2135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49" t="s">
        <v>141</v>
      </c>
      <c r="AU147" s="249" t="s">
        <v>80</v>
      </c>
      <c r="AV147" s="15" t="s">
        <v>137</v>
      </c>
      <c r="AW147" s="15" t="s">
        <v>32</v>
      </c>
      <c r="AX147" s="15" t="s">
        <v>78</v>
      </c>
      <c r="AY147" s="249" t="s">
        <v>132</v>
      </c>
    </row>
    <row r="148" s="2" customFormat="1" ht="33" customHeight="1">
      <c r="A148" s="40"/>
      <c r="B148" s="41"/>
      <c r="C148" s="204" t="s">
        <v>179</v>
      </c>
      <c r="D148" s="204" t="s">
        <v>133</v>
      </c>
      <c r="E148" s="205" t="s">
        <v>218</v>
      </c>
      <c r="F148" s="206" t="s">
        <v>219</v>
      </c>
      <c r="G148" s="207" t="s">
        <v>136</v>
      </c>
      <c r="H148" s="208">
        <v>628</v>
      </c>
      <c r="I148" s="209"/>
      <c r="J148" s="210">
        <f>ROUND(I148*H148,2)</f>
        <v>0</v>
      </c>
      <c r="K148" s="206" t="s">
        <v>19</v>
      </c>
      <c r="L148" s="46"/>
      <c r="M148" s="211" t="s">
        <v>19</v>
      </c>
      <c r="N148" s="212" t="s">
        <v>41</v>
      </c>
      <c r="O148" s="86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5" t="s">
        <v>137</v>
      </c>
      <c r="AT148" s="215" t="s">
        <v>133</v>
      </c>
      <c r="AU148" s="215" t="s">
        <v>80</v>
      </c>
      <c r="AY148" s="19" t="s">
        <v>132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9" t="s">
        <v>78</v>
      </c>
      <c r="BK148" s="216">
        <f>ROUND(I148*H148,2)</f>
        <v>0</v>
      </c>
      <c r="BL148" s="19" t="s">
        <v>137</v>
      </c>
      <c r="BM148" s="215" t="s">
        <v>220</v>
      </c>
    </row>
    <row r="149" s="13" customFormat="1">
      <c r="A149" s="13"/>
      <c r="B149" s="217"/>
      <c r="C149" s="218"/>
      <c r="D149" s="219" t="s">
        <v>141</v>
      </c>
      <c r="E149" s="220" t="s">
        <v>19</v>
      </c>
      <c r="F149" s="221" t="s">
        <v>221</v>
      </c>
      <c r="G149" s="218"/>
      <c r="H149" s="220" t="s">
        <v>19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7" t="s">
        <v>141</v>
      </c>
      <c r="AU149" s="227" t="s">
        <v>80</v>
      </c>
      <c r="AV149" s="13" t="s">
        <v>78</v>
      </c>
      <c r="AW149" s="13" t="s">
        <v>32</v>
      </c>
      <c r="AX149" s="13" t="s">
        <v>70</v>
      </c>
      <c r="AY149" s="227" t="s">
        <v>132</v>
      </c>
    </row>
    <row r="150" s="14" customFormat="1">
      <c r="A150" s="14"/>
      <c r="B150" s="228"/>
      <c r="C150" s="229"/>
      <c r="D150" s="219" t="s">
        <v>141</v>
      </c>
      <c r="E150" s="230" t="s">
        <v>19</v>
      </c>
      <c r="F150" s="231" t="s">
        <v>222</v>
      </c>
      <c r="G150" s="229"/>
      <c r="H150" s="232">
        <v>43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8" t="s">
        <v>141</v>
      </c>
      <c r="AU150" s="238" t="s">
        <v>80</v>
      </c>
      <c r="AV150" s="14" t="s">
        <v>80</v>
      </c>
      <c r="AW150" s="14" t="s">
        <v>32</v>
      </c>
      <c r="AX150" s="14" t="s">
        <v>70</v>
      </c>
      <c r="AY150" s="238" t="s">
        <v>132</v>
      </c>
    </row>
    <row r="151" s="13" customFormat="1">
      <c r="A151" s="13"/>
      <c r="B151" s="217"/>
      <c r="C151" s="218"/>
      <c r="D151" s="219" t="s">
        <v>141</v>
      </c>
      <c r="E151" s="220" t="s">
        <v>19</v>
      </c>
      <c r="F151" s="221" t="s">
        <v>223</v>
      </c>
      <c r="G151" s="218"/>
      <c r="H151" s="220" t="s">
        <v>19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7" t="s">
        <v>141</v>
      </c>
      <c r="AU151" s="227" t="s">
        <v>80</v>
      </c>
      <c r="AV151" s="13" t="s">
        <v>78</v>
      </c>
      <c r="AW151" s="13" t="s">
        <v>32</v>
      </c>
      <c r="AX151" s="13" t="s">
        <v>70</v>
      </c>
      <c r="AY151" s="227" t="s">
        <v>132</v>
      </c>
    </row>
    <row r="152" s="14" customFormat="1">
      <c r="A152" s="14"/>
      <c r="B152" s="228"/>
      <c r="C152" s="229"/>
      <c r="D152" s="219" t="s">
        <v>141</v>
      </c>
      <c r="E152" s="230" t="s">
        <v>19</v>
      </c>
      <c r="F152" s="231" t="s">
        <v>224</v>
      </c>
      <c r="G152" s="229"/>
      <c r="H152" s="232">
        <v>585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8" t="s">
        <v>141</v>
      </c>
      <c r="AU152" s="238" t="s">
        <v>80</v>
      </c>
      <c r="AV152" s="14" t="s">
        <v>80</v>
      </c>
      <c r="AW152" s="14" t="s">
        <v>32</v>
      </c>
      <c r="AX152" s="14" t="s">
        <v>70</v>
      </c>
      <c r="AY152" s="238" t="s">
        <v>132</v>
      </c>
    </row>
    <row r="153" s="15" customFormat="1">
      <c r="A153" s="15"/>
      <c r="B153" s="239"/>
      <c r="C153" s="240"/>
      <c r="D153" s="219" t="s">
        <v>141</v>
      </c>
      <c r="E153" s="241" t="s">
        <v>19</v>
      </c>
      <c r="F153" s="242" t="s">
        <v>148</v>
      </c>
      <c r="G153" s="240"/>
      <c r="H153" s="243">
        <v>628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49" t="s">
        <v>141</v>
      </c>
      <c r="AU153" s="249" t="s">
        <v>80</v>
      </c>
      <c r="AV153" s="15" t="s">
        <v>137</v>
      </c>
      <c r="AW153" s="15" t="s">
        <v>32</v>
      </c>
      <c r="AX153" s="15" t="s">
        <v>78</v>
      </c>
      <c r="AY153" s="249" t="s">
        <v>132</v>
      </c>
    </row>
    <row r="154" s="2" customFormat="1" ht="37.8" customHeight="1">
      <c r="A154" s="40"/>
      <c r="B154" s="41"/>
      <c r="C154" s="204" t="s">
        <v>225</v>
      </c>
      <c r="D154" s="204" t="s">
        <v>133</v>
      </c>
      <c r="E154" s="205" t="s">
        <v>226</v>
      </c>
      <c r="F154" s="206" t="s">
        <v>227</v>
      </c>
      <c r="G154" s="207" t="s">
        <v>136</v>
      </c>
      <c r="H154" s="208">
        <v>2570</v>
      </c>
      <c r="I154" s="209"/>
      <c r="J154" s="210">
        <f>ROUND(I154*H154,2)</f>
        <v>0</v>
      </c>
      <c r="K154" s="206" t="s">
        <v>19</v>
      </c>
      <c r="L154" s="46"/>
      <c r="M154" s="211" t="s">
        <v>19</v>
      </c>
      <c r="N154" s="212" t="s">
        <v>41</v>
      </c>
      <c r="O154" s="86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5" t="s">
        <v>137</v>
      </c>
      <c r="AT154" s="215" t="s">
        <v>133</v>
      </c>
      <c r="AU154" s="215" t="s">
        <v>80</v>
      </c>
      <c r="AY154" s="19" t="s">
        <v>132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9" t="s">
        <v>78</v>
      </c>
      <c r="BK154" s="216">
        <f>ROUND(I154*H154,2)</f>
        <v>0</v>
      </c>
      <c r="BL154" s="19" t="s">
        <v>137</v>
      </c>
      <c r="BM154" s="215" t="s">
        <v>228</v>
      </c>
    </row>
    <row r="155" s="13" customFormat="1">
      <c r="A155" s="13"/>
      <c r="B155" s="217"/>
      <c r="C155" s="218"/>
      <c r="D155" s="219" t="s">
        <v>141</v>
      </c>
      <c r="E155" s="220" t="s">
        <v>19</v>
      </c>
      <c r="F155" s="221" t="s">
        <v>213</v>
      </c>
      <c r="G155" s="218"/>
      <c r="H155" s="220" t="s">
        <v>19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7" t="s">
        <v>141</v>
      </c>
      <c r="AU155" s="227" t="s">
        <v>80</v>
      </c>
      <c r="AV155" s="13" t="s">
        <v>78</v>
      </c>
      <c r="AW155" s="13" t="s">
        <v>32</v>
      </c>
      <c r="AX155" s="13" t="s">
        <v>70</v>
      </c>
      <c r="AY155" s="227" t="s">
        <v>132</v>
      </c>
    </row>
    <row r="156" s="14" customFormat="1">
      <c r="A156" s="14"/>
      <c r="B156" s="228"/>
      <c r="C156" s="229"/>
      <c r="D156" s="219" t="s">
        <v>141</v>
      </c>
      <c r="E156" s="230" t="s">
        <v>19</v>
      </c>
      <c r="F156" s="231" t="s">
        <v>214</v>
      </c>
      <c r="G156" s="229"/>
      <c r="H156" s="232">
        <v>2570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8" t="s">
        <v>141</v>
      </c>
      <c r="AU156" s="238" t="s">
        <v>80</v>
      </c>
      <c r="AV156" s="14" t="s">
        <v>80</v>
      </c>
      <c r="AW156" s="14" t="s">
        <v>32</v>
      </c>
      <c r="AX156" s="14" t="s">
        <v>70</v>
      </c>
      <c r="AY156" s="238" t="s">
        <v>132</v>
      </c>
    </row>
    <row r="157" s="15" customFormat="1">
      <c r="A157" s="15"/>
      <c r="B157" s="239"/>
      <c r="C157" s="240"/>
      <c r="D157" s="219" t="s">
        <v>141</v>
      </c>
      <c r="E157" s="241" t="s">
        <v>19</v>
      </c>
      <c r="F157" s="242" t="s">
        <v>148</v>
      </c>
      <c r="G157" s="240"/>
      <c r="H157" s="243">
        <v>2570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49" t="s">
        <v>141</v>
      </c>
      <c r="AU157" s="249" t="s">
        <v>80</v>
      </c>
      <c r="AV157" s="15" t="s">
        <v>137</v>
      </c>
      <c r="AW157" s="15" t="s">
        <v>32</v>
      </c>
      <c r="AX157" s="15" t="s">
        <v>78</v>
      </c>
      <c r="AY157" s="249" t="s">
        <v>132</v>
      </c>
    </row>
    <row r="158" s="2" customFormat="1" ht="49.05" customHeight="1">
      <c r="A158" s="40"/>
      <c r="B158" s="41"/>
      <c r="C158" s="204" t="s">
        <v>186</v>
      </c>
      <c r="D158" s="204" t="s">
        <v>133</v>
      </c>
      <c r="E158" s="205" t="s">
        <v>229</v>
      </c>
      <c r="F158" s="206" t="s">
        <v>230</v>
      </c>
      <c r="G158" s="207" t="s">
        <v>136</v>
      </c>
      <c r="H158" s="208">
        <v>2570</v>
      </c>
      <c r="I158" s="209"/>
      <c r="J158" s="210">
        <f>ROUND(I158*H158,2)</f>
        <v>0</v>
      </c>
      <c r="K158" s="206" t="s">
        <v>19</v>
      </c>
      <c r="L158" s="46"/>
      <c r="M158" s="211" t="s">
        <v>19</v>
      </c>
      <c r="N158" s="212" t="s">
        <v>41</v>
      </c>
      <c r="O158" s="86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5" t="s">
        <v>137</v>
      </c>
      <c r="AT158" s="215" t="s">
        <v>133</v>
      </c>
      <c r="AU158" s="215" t="s">
        <v>80</v>
      </c>
      <c r="AY158" s="19" t="s">
        <v>132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9" t="s">
        <v>78</v>
      </c>
      <c r="BK158" s="216">
        <f>ROUND(I158*H158,2)</f>
        <v>0</v>
      </c>
      <c r="BL158" s="19" t="s">
        <v>137</v>
      </c>
      <c r="BM158" s="215" t="s">
        <v>231</v>
      </c>
    </row>
    <row r="159" s="13" customFormat="1">
      <c r="A159" s="13"/>
      <c r="B159" s="217"/>
      <c r="C159" s="218"/>
      <c r="D159" s="219" t="s">
        <v>141</v>
      </c>
      <c r="E159" s="220" t="s">
        <v>19</v>
      </c>
      <c r="F159" s="221" t="s">
        <v>213</v>
      </c>
      <c r="G159" s="218"/>
      <c r="H159" s="220" t="s">
        <v>19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7" t="s">
        <v>141</v>
      </c>
      <c r="AU159" s="227" t="s">
        <v>80</v>
      </c>
      <c r="AV159" s="13" t="s">
        <v>78</v>
      </c>
      <c r="AW159" s="13" t="s">
        <v>32</v>
      </c>
      <c r="AX159" s="13" t="s">
        <v>70</v>
      </c>
      <c r="AY159" s="227" t="s">
        <v>132</v>
      </c>
    </row>
    <row r="160" s="14" customFormat="1">
      <c r="A160" s="14"/>
      <c r="B160" s="228"/>
      <c r="C160" s="229"/>
      <c r="D160" s="219" t="s">
        <v>141</v>
      </c>
      <c r="E160" s="230" t="s">
        <v>19</v>
      </c>
      <c r="F160" s="231" t="s">
        <v>214</v>
      </c>
      <c r="G160" s="229"/>
      <c r="H160" s="232">
        <v>2570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8" t="s">
        <v>141</v>
      </c>
      <c r="AU160" s="238" t="s">
        <v>80</v>
      </c>
      <c r="AV160" s="14" t="s">
        <v>80</v>
      </c>
      <c r="AW160" s="14" t="s">
        <v>32</v>
      </c>
      <c r="AX160" s="14" t="s">
        <v>70</v>
      </c>
      <c r="AY160" s="238" t="s">
        <v>132</v>
      </c>
    </row>
    <row r="161" s="15" customFormat="1">
      <c r="A161" s="15"/>
      <c r="B161" s="239"/>
      <c r="C161" s="240"/>
      <c r="D161" s="219" t="s">
        <v>141</v>
      </c>
      <c r="E161" s="241" t="s">
        <v>19</v>
      </c>
      <c r="F161" s="242" t="s">
        <v>148</v>
      </c>
      <c r="G161" s="240"/>
      <c r="H161" s="243">
        <v>2570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49" t="s">
        <v>141</v>
      </c>
      <c r="AU161" s="249" t="s">
        <v>80</v>
      </c>
      <c r="AV161" s="15" t="s">
        <v>137</v>
      </c>
      <c r="AW161" s="15" t="s">
        <v>32</v>
      </c>
      <c r="AX161" s="15" t="s">
        <v>78</v>
      </c>
      <c r="AY161" s="249" t="s">
        <v>132</v>
      </c>
    </row>
    <row r="162" s="2" customFormat="1" ht="24.15" customHeight="1">
      <c r="A162" s="40"/>
      <c r="B162" s="41"/>
      <c r="C162" s="204" t="s">
        <v>232</v>
      </c>
      <c r="D162" s="204" t="s">
        <v>133</v>
      </c>
      <c r="E162" s="205" t="s">
        <v>233</v>
      </c>
      <c r="F162" s="206" t="s">
        <v>234</v>
      </c>
      <c r="G162" s="207" t="s">
        <v>136</v>
      </c>
      <c r="H162" s="208">
        <v>5140</v>
      </c>
      <c r="I162" s="209"/>
      <c r="J162" s="210">
        <f>ROUND(I162*H162,2)</f>
        <v>0</v>
      </c>
      <c r="K162" s="206" t="s">
        <v>19</v>
      </c>
      <c r="L162" s="46"/>
      <c r="M162" s="211" t="s">
        <v>19</v>
      </c>
      <c r="N162" s="212" t="s">
        <v>41</v>
      </c>
      <c r="O162" s="86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5" t="s">
        <v>137</v>
      </c>
      <c r="AT162" s="215" t="s">
        <v>133</v>
      </c>
      <c r="AU162" s="215" t="s">
        <v>80</v>
      </c>
      <c r="AY162" s="19" t="s">
        <v>132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9" t="s">
        <v>78</v>
      </c>
      <c r="BK162" s="216">
        <f>ROUND(I162*H162,2)</f>
        <v>0</v>
      </c>
      <c r="BL162" s="19" t="s">
        <v>137</v>
      </c>
      <c r="BM162" s="215" t="s">
        <v>235</v>
      </c>
    </row>
    <row r="163" s="13" customFormat="1">
      <c r="A163" s="13"/>
      <c r="B163" s="217"/>
      <c r="C163" s="218"/>
      <c r="D163" s="219" t="s">
        <v>141</v>
      </c>
      <c r="E163" s="220" t="s">
        <v>19</v>
      </c>
      <c r="F163" s="221" t="s">
        <v>236</v>
      </c>
      <c r="G163" s="218"/>
      <c r="H163" s="220" t="s">
        <v>19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7" t="s">
        <v>141</v>
      </c>
      <c r="AU163" s="227" t="s">
        <v>80</v>
      </c>
      <c r="AV163" s="13" t="s">
        <v>78</v>
      </c>
      <c r="AW163" s="13" t="s">
        <v>32</v>
      </c>
      <c r="AX163" s="13" t="s">
        <v>70</v>
      </c>
      <c r="AY163" s="227" t="s">
        <v>132</v>
      </c>
    </row>
    <row r="164" s="14" customFormat="1">
      <c r="A164" s="14"/>
      <c r="B164" s="228"/>
      <c r="C164" s="229"/>
      <c r="D164" s="219" t="s">
        <v>141</v>
      </c>
      <c r="E164" s="230" t="s">
        <v>19</v>
      </c>
      <c r="F164" s="231" t="s">
        <v>237</v>
      </c>
      <c r="G164" s="229"/>
      <c r="H164" s="232">
        <v>5140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8" t="s">
        <v>141</v>
      </c>
      <c r="AU164" s="238" t="s">
        <v>80</v>
      </c>
      <c r="AV164" s="14" t="s">
        <v>80</v>
      </c>
      <c r="AW164" s="14" t="s">
        <v>32</v>
      </c>
      <c r="AX164" s="14" t="s">
        <v>70</v>
      </c>
      <c r="AY164" s="238" t="s">
        <v>132</v>
      </c>
    </row>
    <row r="165" s="15" customFormat="1">
      <c r="A165" s="15"/>
      <c r="B165" s="239"/>
      <c r="C165" s="240"/>
      <c r="D165" s="219" t="s">
        <v>141</v>
      </c>
      <c r="E165" s="241" t="s">
        <v>19</v>
      </c>
      <c r="F165" s="242" t="s">
        <v>148</v>
      </c>
      <c r="G165" s="240"/>
      <c r="H165" s="243">
        <v>5140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49" t="s">
        <v>141</v>
      </c>
      <c r="AU165" s="249" t="s">
        <v>80</v>
      </c>
      <c r="AV165" s="15" t="s">
        <v>137</v>
      </c>
      <c r="AW165" s="15" t="s">
        <v>32</v>
      </c>
      <c r="AX165" s="15" t="s">
        <v>78</v>
      </c>
      <c r="AY165" s="249" t="s">
        <v>132</v>
      </c>
    </row>
    <row r="166" s="2" customFormat="1" ht="49.05" customHeight="1">
      <c r="A166" s="40"/>
      <c r="B166" s="41"/>
      <c r="C166" s="204" t="s">
        <v>190</v>
      </c>
      <c r="D166" s="204" t="s">
        <v>133</v>
      </c>
      <c r="E166" s="205" t="s">
        <v>238</v>
      </c>
      <c r="F166" s="206" t="s">
        <v>239</v>
      </c>
      <c r="G166" s="207" t="s">
        <v>136</v>
      </c>
      <c r="H166" s="208">
        <v>2570</v>
      </c>
      <c r="I166" s="209"/>
      <c r="J166" s="210">
        <f>ROUND(I166*H166,2)</f>
        <v>0</v>
      </c>
      <c r="K166" s="206" t="s">
        <v>19</v>
      </c>
      <c r="L166" s="46"/>
      <c r="M166" s="211" t="s">
        <v>19</v>
      </c>
      <c r="N166" s="212" t="s">
        <v>41</v>
      </c>
      <c r="O166" s="86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5" t="s">
        <v>137</v>
      </c>
      <c r="AT166" s="215" t="s">
        <v>133</v>
      </c>
      <c r="AU166" s="215" t="s">
        <v>80</v>
      </c>
      <c r="AY166" s="19" t="s">
        <v>132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9" t="s">
        <v>78</v>
      </c>
      <c r="BK166" s="216">
        <f>ROUND(I166*H166,2)</f>
        <v>0</v>
      </c>
      <c r="BL166" s="19" t="s">
        <v>137</v>
      </c>
      <c r="BM166" s="215" t="s">
        <v>240</v>
      </c>
    </row>
    <row r="167" s="13" customFormat="1">
      <c r="A167" s="13"/>
      <c r="B167" s="217"/>
      <c r="C167" s="218"/>
      <c r="D167" s="219" t="s">
        <v>141</v>
      </c>
      <c r="E167" s="220" t="s">
        <v>19</v>
      </c>
      <c r="F167" s="221" t="s">
        <v>213</v>
      </c>
      <c r="G167" s="218"/>
      <c r="H167" s="220" t="s">
        <v>19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7" t="s">
        <v>141</v>
      </c>
      <c r="AU167" s="227" t="s">
        <v>80</v>
      </c>
      <c r="AV167" s="13" t="s">
        <v>78</v>
      </c>
      <c r="AW167" s="13" t="s">
        <v>32</v>
      </c>
      <c r="AX167" s="13" t="s">
        <v>70</v>
      </c>
      <c r="AY167" s="227" t="s">
        <v>132</v>
      </c>
    </row>
    <row r="168" s="14" customFormat="1">
      <c r="A168" s="14"/>
      <c r="B168" s="228"/>
      <c r="C168" s="229"/>
      <c r="D168" s="219" t="s">
        <v>141</v>
      </c>
      <c r="E168" s="230" t="s">
        <v>19</v>
      </c>
      <c r="F168" s="231" t="s">
        <v>214</v>
      </c>
      <c r="G168" s="229"/>
      <c r="H168" s="232">
        <v>2570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8" t="s">
        <v>141</v>
      </c>
      <c r="AU168" s="238" t="s">
        <v>80</v>
      </c>
      <c r="AV168" s="14" t="s">
        <v>80</v>
      </c>
      <c r="AW168" s="14" t="s">
        <v>32</v>
      </c>
      <c r="AX168" s="14" t="s">
        <v>70</v>
      </c>
      <c r="AY168" s="238" t="s">
        <v>132</v>
      </c>
    </row>
    <row r="169" s="15" customFormat="1">
      <c r="A169" s="15"/>
      <c r="B169" s="239"/>
      <c r="C169" s="240"/>
      <c r="D169" s="219" t="s">
        <v>141</v>
      </c>
      <c r="E169" s="241" t="s">
        <v>19</v>
      </c>
      <c r="F169" s="242" t="s">
        <v>148</v>
      </c>
      <c r="G169" s="240"/>
      <c r="H169" s="243">
        <v>2570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49" t="s">
        <v>141</v>
      </c>
      <c r="AU169" s="249" t="s">
        <v>80</v>
      </c>
      <c r="AV169" s="15" t="s">
        <v>137</v>
      </c>
      <c r="AW169" s="15" t="s">
        <v>32</v>
      </c>
      <c r="AX169" s="15" t="s">
        <v>78</v>
      </c>
      <c r="AY169" s="249" t="s">
        <v>132</v>
      </c>
    </row>
    <row r="170" s="2" customFormat="1" ht="44.25" customHeight="1">
      <c r="A170" s="40"/>
      <c r="B170" s="41"/>
      <c r="C170" s="204" t="s">
        <v>7</v>
      </c>
      <c r="D170" s="204" t="s">
        <v>133</v>
      </c>
      <c r="E170" s="205" t="s">
        <v>241</v>
      </c>
      <c r="F170" s="206" t="s">
        <v>242</v>
      </c>
      <c r="G170" s="207" t="s">
        <v>136</v>
      </c>
      <c r="H170" s="208">
        <v>2570</v>
      </c>
      <c r="I170" s="209"/>
      <c r="J170" s="210">
        <f>ROUND(I170*H170,2)</f>
        <v>0</v>
      </c>
      <c r="K170" s="206" t="s">
        <v>19</v>
      </c>
      <c r="L170" s="46"/>
      <c r="M170" s="211" t="s">
        <v>19</v>
      </c>
      <c r="N170" s="212" t="s">
        <v>41</v>
      </c>
      <c r="O170" s="86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5" t="s">
        <v>137</v>
      </c>
      <c r="AT170" s="215" t="s">
        <v>133</v>
      </c>
      <c r="AU170" s="215" t="s">
        <v>80</v>
      </c>
      <c r="AY170" s="19" t="s">
        <v>132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9" t="s">
        <v>78</v>
      </c>
      <c r="BK170" s="216">
        <f>ROUND(I170*H170,2)</f>
        <v>0</v>
      </c>
      <c r="BL170" s="19" t="s">
        <v>137</v>
      </c>
      <c r="BM170" s="215" t="s">
        <v>243</v>
      </c>
    </row>
    <row r="171" s="13" customFormat="1">
      <c r="A171" s="13"/>
      <c r="B171" s="217"/>
      <c r="C171" s="218"/>
      <c r="D171" s="219" t="s">
        <v>141</v>
      </c>
      <c r="E171" s="220" t="s">
        <v>19</v>
      </c>
      <c r="F171" s="221" t="s">
        <v>213</v>
      </c>
      <c r="G171" s="218"/>
      <c r="H171" s="220" t="s">
        <v>19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7" t="s">
        <v>141</v>
      </c>
      <c r="AU171" s="227" t="s">
        <v>80</v>
      </c>
      <c r="AV171" s="13" t="s">
        <v>78</v>
      </c>
      <c r="AW171" s="13" t="s">
        <v>32</v>
      </c>
      <c r="AX171" s="13" t="s">
        <v>70</v>
      </c>
      <c r="AY171" s="227" t="s">
        <v>132</v>
      </c>
    </row>
    <row r="172" s="14" customFormat="1">
      <c r="A172" s="14"/>
      <c r="B172" s="228"/>
      <c r="C172" s="229"/>
      <c r="D172" s="219" t="s">
        <v>141</v>
      </c>
      <c r="E172" s="230" t="s">
        <v>19</v>
      </c>
      <c r="F172" s="231" t="s">
        <v>214</v>
      </c>
      <c r="G172" s="229"/>
      <c r="H172" s="232">
        <v>2570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8" t="s">
        <v>141</v>
      </c>
      <c r="AU172" s="238" t="s">
        <v>80</v>
      </c>
      <c r="AV172" s="14" t="s">
        <v>80</v>
      </c>
      <c r="AW172" s="14" t="s">
        <v>32</v>
      </c>
      <c r="AX172" s="14" t="s">
        <v>70</v>
      </c>
      <c r="AY172" s="238" t="s">
        <v>132</v>
      </c>
    </row>
    <row r="173" s="15" customFormat="1">
      <c r="A173" s="15"/>
      <c r="B173" s="239"/>
      <c r="C173" s="240"/>
      <c r="D173" s="219" t="s">
        <v>141</v>
      </c>
      <c r="E173" s="241" t="s">
        <v>19</v>
      </c>
      <c r="F173" s="242" t="s">
        <v>148</v>
      </c>
      <c r="G173" s="240"/>
      <c r="H173" s="243">
        <v>2570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49" t="s">
        <v>141</v>
      </c>
      <c r="AU173" s="249" t="s">
        <v>80</v>
      </c>
      <c r="AV173" s="15" t="s">
        <v>137</v>
      </c>
      <c r="AW173" s="15" t="s">
        <v>32</v>
      </c>
      <c r="AX173" s="15" t="s">
        <v>78</v>
      </c>
      <c r="AY173" s="249" t="s">
        <v>132</v>
      </c>
    </row>
    <row r="174" s="2" customFormat="1" ht="16.5" customHeight="1">
      <c r="A174" s="40"/>
      <c r="B174" s="41"/>
      <c r="C174" s="252" t="s">
        <v>198</v>
      </c>
      <c r="D174" s="252" t="s">
        <v>194</v>
      </c>
      <c r="E174" s="253" t="s">
        <v>244</v>
      </c>
      <c r="F174" s="254" t="s">
        <v>245</v>
      </c>
      <c r="G174" s="255" t="s">
        <v>136</v>
      </c>
      <c r="H174" s="256">
        <v>2845.8899999999999</v>
      </c>
      <c r="I174" s="257"/>
      <c r="J174" s="258">
        <f>ROUND(I174*H174,2)</f>
        <v>0</v>
      </c>
      <c r="K174" s="254" t="s">
        <v>19</v>
      </c>
      <c r="L174" s="259"/>
      <c r="M174" s="260" t="s">
        <v>19</v>
      </c>
      <c r="N174" s="261" t="s">
        <v>41</v>
      </c>
      <c r="O174" s="86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5" t="s">
        <v>157</v>
      </c>
      <c r="AT174" s="215" t="s">
        <v>194</v>
      </c>
      <c r="AU174" s="215" t="s">
        <v>80</v>
      </c>
      <c r="AY174" s="19" t="s">
        <v>132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9" t="s">
        <v>78</v>
      </c>
      <c r="BK174" s="216">
        <f>ROUND(I174*H174,2)</f>
        <v>0</v>
      </c>
      <c r="BL174" s="19" t="s">
        <v>137</v>
      </c>
      <c r="BM174" s="215" t="s">
        <v>246</v>
      </c>
    </row>
    <row r="175" s="13" customFormat="1">
      <c r="A175" s="13"/>
      <c r="B175" s="217"/>
      <c r="C175" s="218"/>
      <c r="D175" s="219" t="s">
        <v>141</v>
      </c>
      <c r="E175" s="220" t="s">
        <v>19</v>
      </c>
      <c r="F175" s="221" t="s">
        <v>223</v>
      </c>
      <c r="G175" s="218"/>
      <c r="H175" s="220" t="s">
        <v>19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7" t="s">
        <v>141</v>
      </c>
      <c r="AU175" s="227" t="s">
        <v>80</v>
      </c>
      <c r="AV175" s="13" t="s">
        <v>78</v>
      </c>
      <c r="AW175" s="13" t="s">
        <v>32</v>
      </c>
      <c r="AX175" s="13" t="s">
        <v>70</v>
      </c>
      <c r="AY175" s="227" t="s">
        <v>132</v>
      </c>
    </row>
    <row r="176" s="14" customFormat="1">
      <c r="A176" s="14"/>
      <c r="B176" s="228"/>
      <c r="C176" s="229"/>
      <c r="D176" s="219" t="s">
        <v>141</v>
      </c>
      <c r="E176" s="230" t="s">
        <v>19</v>
      </c>
      <c r="F176" s="231" t="s">
        <v>247</v>
      </c>
      <c r="G176" s="229"/>
      <c r="H176" s="232">
        <v>2845.8899999999999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8" t="s">
        <v>141</v>
      </c>
      <c r="AU176" s="238" t="s">
        <v>80</v>
      </c>
      <c r="AV176" s="14" t="s">
        <v>80</v>
      </c>
      <c r="AW176" s="14" t="s">
        <v>32</v>
      </c>
      <c r="AX176" s="14" t="s">
        <v>70</v>
      </c>
      <c r="AY176" s="238" t="s">
        <v>132</v>
      </c>
    </row>
    <row r="177" s="15" customFormat="1">
      <c r="A177" s="15"/>
      <c r="B177" s="239"/>
      <c r="C177" s="240"/>
      <c r="D177" s="219" t="s">
        <v>141</v>
      </c>
      <c r="E177" s="241" t="s">
        <v>19</v>
      </c>
      <c r="F177" s="242" t="s">
        <v>148</v>
      </c>
      <c r="G177" s="240"/>
      <c r="H177" s="243">
        <v>2845.8899999999999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49" t="s">
        <v>141</v>
      </c>
      <c r="AU177" s="249" t="s">
        <v>80</v>
      </c>
      <c r="AV177" s="15" t="s">
        <v>137</v>
      </c>
      <c r="AW177" s="15" t="s">
        <v>32</v>
      </c>
      <c r="AX177" s="15" t="s">
        <v>78</v>
      </c>
      <c r="AY177" s="249" t="s">
        <v>132</v>
      </c>
    </row>
    <row r="178" s="2" customFormat="1" ht="78" customHeight="1">
      <c r="A178" s="40"/>
      <c r="B178" s="41"/>
      <c r="C178" s="204" t="s">
        <v>248</v>
      </c>
      <c r="D178" s="204" t="s">
        <v>133</v>
      </c>
      <c r="E178" s="205" t="s">
        <v>249</v>
      </c>
      <c r="F178" s="206" t="s">
        <v>250</v>
      </c>
      <c r="G178" s="207" t="s">
        <v>136</v>
      </c>
      <c r="H178" s="208">
        <v>2763</v>
      </c>
      <c r="I178" s="209"/>
      <c r="J178" s="210">
        <f>ROUND(I178*H178,2)</f>
        <v>0</v>
      </c>
      <c r="K178" s="206" t="s">
        <v>19</v>
      </c>
      <c r="L178" s="46"/>
      <c r="M178" s="211" t="s">
        <v>19</v>
      </c>
      <c r="N178" s="212" t="s">
        <v>41</v>
      </c>
      <c r="O178" s="86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5" t="s">
        <v>137</v>
      </c>
      <c r="AT178" s="215" t="s">
        <v>133</v>
      </c>
      <c r="AU178" s="215" t="s">
        <v>80</v>
      </c>
      <c r="AY178" s="19" t="s">
        <v>132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9" t="s">
        <v>78</v>
      </c>
      <c r="BK178" s="216">
        <f>ROUND(I178*H178,2)</f>
        <v>0</v>
      </c>
      <c r="BL178" s="19" t="s">
        <v>137</v>
      </c>
      <c r="BM178" s="215" t="s">
        <v>251</v>
      </c>
    </row>
    <row r="179" s="13" customFormat="1">
      <c r="A179" s="13"/>
      <c r="B179" s="217"/>
      <c r="C179" s="218"/>
      <c r="D179" s="219" t="s">
        <v>141</v>
      </c>
      <c r="E179" s="220" t="s">
        <v>19</v>
      </c>
      <c r="F179" s="221" t="s">
        <v>252</v>
      </c>
      <c r="G179" s="218"/>
      <c r="H179" s="220" t="s">
        <v>19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7" t="s">
        <v>141</v>
      </c>
      <c r="AU179" s="227" t="s">
        <v>80</v>
      </c>
      <c r="AV179" s="13" t="s">
        <v>78</v>
      </c>
      <c r="AW179" s="13" t="s">
        <v>32</v>
      </c>
      <c r="AX179" s="13" t="s">
        <v>70</v>
      </c>
      <c r="AY179" s="227" t="s">
        <v>132</v>
      </c>
    </row>
    <row r="180" s="14" customFormat="1">
      <c r="A180" s="14"/>
      <c r="B180" s="228"/>
      <c r="C180" s="229"/>
      <c r="D180" s="219" t="s">
        <v>141</v>
      </c>
      <c r="E180" s="230" t="s">
        <v>19</v>
      </c>
      <c r="F180" s="231" t="s">
        <v>224</v>
      </c>
      <c r="G180" s="229"/>
      <c r="H180" s="232">
        <v>585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8" t="s">
        <v>141</v>
      </c>
      <c r="AU180" s="238" t="s">
        <v>80</v>
      </c>
      <c r="AV180" s="14" t="s">
        <v>80</v>
      </c>
      <c r="AW180" s="14" t="s">
        <v>32</v>
      </c>
      <c r="AX180" s="14" t="s">
        <v>70</v>
      </c>
      <c r="AY180" s="238" t="s">
        <v>132</v>
      </c>
    </row>
    <row r="181" s="13" customFormat="1">
      <c r="A181" s="13"/>
      <c r="B181" s="217"/>
      <c r="C181" s="218"/>
      <c r="D181" s="219" t="s">
        <v>141</v>
      </c>
      <c r="E181" s="220" t="s">
        <v>19</v>
      </c>
      <c r="F181" s="221" t="s">
        <v>221</v>
      </c>
      <c r="G181" s="218"/>
      <c r="H181" s="220" t="s">
        <v>19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7" t="s">
        <v>141</v>
      </c>
      <c r="AU181" s="227" t="s">
        <v>80</v>
      </c>
      <c r="AV181" s="13" t="s">
        <v>78</v>
      </c>
      <c r="AW181" s="13" t="s">
        <v>32</v>
      </c>
      <c r="AX181" s="13" t="s">
        <v>70</v>
      </c>
      <c r="AY181" s="227" t="s">
        <v>132</v>
      </c>
    </row>
    <row r="182" s="14" customFormat="1">
      <c r="A182" s="14"/>
      <c r="B182" s="228"/>
      <c r="C182" s="229"/>
      <c r="D182" s="219" t="s">
        <v>141</v>
      </c>
      <c r="E182" s="230" t="s">
        <v>19</v>
      </c>
      <c r="F182" s="231" t="s">
        <v>222</v>
      </c>
      <c r="G182" s="229"/>
      <c r="H182" s="232">
        <v>43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8" t="s">
        <v>141</v>
      </c>
      <c r="AU182" s="238" t="s">
        <v>80</v>
      </c>
      <c r="AV182" s="14" t="s">
        <v>80</v>
      </c>
      <c r="AW182" s="14" t="s">
        <v>32</v>
      </c>
      <c r="AX182" s="14" t="s">
        <v>70</v>
      </c>
      <c r="AY182" s="238" t="s">
        <v>132</v>
      </c>
    </row>
    <row r="183" s="13" customFormat="1">
      <c r="A183" s="13"/>
      <c r="B183" s="217"/>
      <c r="C183" s="218"/>
      <c r="D183" s="219" t="s">
        <v>141</v>
      </c>
      <c r="E183" s="220" t="s">
        <v>19</v>
      </c>
      <c r="F183" s="221" t="s">
        <v>191</v>
      </c>
      <c r="G183" s="218"/>
      <c r="H183" s="220" t="s">
        <v>19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7" t="s">
        <v>141</v>
      </c>
      <c r="AU183" s="227" t="s">
        <v>80</v>
      </c>
      <c r="AV183" s="13" t="s">
        <v>78</v>
      </c>
      <c r="AW183" s="13" t="s">
        <v>32</v>
      </c>
      <c r="AX183" s="13" t="s">
        <v>70</v>
      </c>
      <c r="AY183" s="227" t="s">
        <v>132</v>
      </c>
    </row>
    <row r="184" s="14" customFormat="1">
      <c r="A184" s="14"/>
      <c r="B184" s="228"/>
      <c r="C184" s="229"/>
      <c r="D184" s="219" t="s">
        <v>141</v>
      </c>
      <c r="E184" s="230" t="s">
        <v>19</v>
      </c>
      <c r="F184" s="231" t="s">
        <v>192</v>
      </c>
      <c r="G184" s="229"/>
      <c r="H184" s="232">
        <v>2135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8" t="s">
        <v>141</v>
      </c>
      <c r="AU184" s="238" t="s">
        <v>80</v>
      </c>
      <c r="AV184" s="14" t="s">
        <v>80</v>
      </c>
      <c r="AW184" s="14" t="s">
        <v>32</v>
      </c>
      <c r="AX184" s="14" t="s">
        <v>70</v>
      </c>
      <c r="AY184" s="238" t="s">
        <v>132</v>
      </c>
    </row>
    <row r="185" s="15" customFormat="1">
      <c r="A185" s="15"/>
      <c r="B185" s="239"/>
      <c r="C185" s="240"/>
      <c r="D185" s="219" t="s">
        <v>141</v>
      </c>
      <c r="E185" s="241" t="s">
        <v>19</v>
      </c>
      <c r="F185" s="242" t="s">
        <v>148</v>
      </c>
      <c r="G185" s="240"/>
      <c r="H185" s="243">
        <v>2763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49" t="s">
        <v>141</v>
      </c>
      <c r="AU185" s="249" t="s">
        <v>80</v>
      </c>
      <c r="AV185" s="15" t="s">
        <v>137</v>
      </c>
      <c r="AW185" s="15" t="s">
        <v>32</v>
      </c>
      <c r="AX185" s="15" t="s">
        <v>78</v>
      </c>
      <c r="AY185" s="249" t="s">
        <v>132</v>
      </c>
    </row>
    <row r="186" s="2" customFormat="1" ht="16.5" customHeight="1">
      <c r="A186" s="40"/>
      <c r="B186" s="41"/>
      <c r="C186" s="252" t="s">
        <v>202</v>
      </c>
      <c r="D186" s="252" t="s">
        <v>194</v>
      </c>
      <c r="E186" s="253" t="s">
        <v>253</v>
      </c>
      <c r="F186" s="254" t="s">
        <v>254</v>
      </c>
      <c r="G186" s="255" t="s">
        <v>136</v>
      </c>
      <c r="H186" s="256">
        <v>44.289999999999999</v>
      </c>
      <c r="I186" s="257"/>
      <c r="J186" s="258">
        <f>ROUND(I186*H186,2)</f>
        <v>0</v>
      </c>
      <c r="K186" s="254" t="s">
        <v>19</v>
      </c>
      <c r="L186" s="259"/>
      <c r="M186" s="260" t="s">
        <v>19</v>
      </c>
      <c r="N186" s="261" t="s">
        <v>41</v>
      </c>
      <c r="O186" s="86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5" t="s">
        <v>157</v>
      </c>
      <c r="AT186" s="215" t="s">
        <v>194</v>
      </c>
      <c r="AU186" s="215" t="s">
        <v>80</v>
      </c>
      <c r="AY186" s="19" t="s">
        <v>132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9" t="s">
        <v>78</v>
      </c>
      <c r="BK186" s="216">
        <f>ROUND(I186*H186,2)</f>
        <v>0</v>
      </c>
      <c r="BL186" s="19" t="s">
        <v>137</v>
      </c>
      <c r="BM186" s="215" t="s">
        <v>255</v>
      </c>
    </row>
    <row r="187" s="13" customFormat="1">
      <c r="A187" s="13"/>
      <c r="B187" s="217"/>
      <c r="C187" s="218"/>
      <c r="D187" s="219" t="s">
        <v>141</v>
      </c>
      <c r="E187" s="220" t="s">
        <v>19</v>
      </c>
      <c r="F187" s="221" t="s">
        <v>221</v>
      </c>
      <c r="G187" s="218"/>
      <c r="H187" s="220" t="s">
        <v>19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7" t="s">
        <v>141</v>
      </c>
      <c r="AU187" s="227" t="s">
        <v>80</v>
      </c>
      <c r="AV187" s="13" t="s">
        <v>78</v>
      </c>
      <c r="AW187" s="13" t="s">
        <v>32</v>
      </c>
      <c r="AX187" s="13" t="s">
        <v>70</v>
      </c>
      <c r="AY187" s="227" t="s">
        <v>132</v>
      </c>
    </row>
    <row r="188" s="14" customFormat="1">
      <c r="A188" s="14"/>
      <c r="B188" s="228"/>
      <c r="C188" s="229"/>
      <c r="D188" s="219" t="s">
        <v>141</v>
      </c>
      <c r="E188" s="230" t="s">
        <v>19</v>
      </c>
      <c r="F188" s="231" t="s">
        <v>256</v>
      </c>
      <c r="G188" s="229"/>
      <c r="H188" s="232">
        <v>44.289999999999999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8" t="s">
        <v>141</v>
      </c>
      <c r="AU188" s="238" t="s">
        <v>80</v>
      </c>
      <c r="AV188" s="14" t="s">
        <v>80</v>
      </c>
      <c r="AW188" s="14" t="s">
        <v>32</v>
      </c>
      <c r="AX188" s="14" t="s">
        <v>70</v>
      </c>
      <c r="AY188" s="238" t="s">
        <v>132</v>
      </c>
    </row>
    <row r="189" s="15" customFormat="1">
      <c r="A189" s="15"/>
      <c r="B189" s="239"/>
      <c r="C189" s="240"/>
      <c r="D189" s="219" t="s">
        <v>141</v>
      </c>
      <c r="E189" s="241" t="s">
        <v>19</v>
      </c>
      <c r="F189" s="242" t="s">
        <v>148</v>
      </c>
      <c r="G189" s="240"/>
      <c r="H189" s="243">
        <v>44.289999999999999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49" t="s">
        <v>141</v>
      </c>
      <c r="AU189" s="249" t="s">
        <v>80</v>
      </c>
      <c r="AV189" s="15" t="s">
        <v>137</v>
      </c>
      <c r="AW189" s="15" t="s">
        <v>32</v>
      </c>
      <c r="AX189" s="15" t="s">
        <v>78</v>
      </c>
      <c r="AY189" s="249" t="s">
        <v>132</v>
      </c>
    </row>
    <row r="190" s="2" customFormat="1" ht="49.05" customHeight="1">
      <c r="A190" s="40"/>
      <c r="B190" s="41"/>
      <c r="C190" s="204" t="s">
        <v>257</v>
      </c>
      <c r="D190" s="204" t="s">
        <v>133</v>
      </c>
      <c r="E190" s="205" t="s">
        <v>258</v>
      </c>
      <c r="F190" s="206" t="s">
        <v>259</v>
      </c>
      <c r="G190" s="207" t="s">
        <v>185</v>
      </c>
      <c r="H190" s="208">
        <v>442.89999999999998</v>
      </c>
      <c r="I190" s="209"/>
      <c r="J190" s="210">
        <f>ROUND(I190*H190,2)</f>
        <v>0</v>
      </c>
      <c r="K190" s="206" t="s">
        <v>19</v>
      </c>
      <c r="L190" s="46"/>
      <c r="M190" s="211" t="s">
        <v>19</v>
      </c>
      <c r="N190" s="212" t="s">
        <v>41</v>
      </c>
      <c r="O190" s="86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5" t="s">
        <v>137</v>
      </c>
      <c r="AT190" s="215" t="s">
        <v>133</v>
      </c>
      <c r="AU190" s="215" t="s">
        <v>80</v>
      </c>
      <c r="AY190" s="19" t="s">
        <v>132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9" t="s">
        <v>78</v>
      </c>
      <c r="BK190" s="216">
        <f>ROUND(I190*H190,2)</f>
        <v>0</v>
      </c>
      <c r="BL190" s="19" t="s">
        <v>137</v>
      </c>
      <c r="BM190" s="215" t="s">
        <v>260</v>
      </c>
    </row>
    <row r="191" s="13" customFormat="1">
      <c r="A191" s="13"/>
      <c r="B191" s="217"/>
      <c r="C191" s="218"/>
      <c r="D191" s="219" t="s">
        <v>141</v>
      </c>
      <c r="E191" s="220" t="s">
        <v>19</v>
      </c>
      <c r="F191" s="221" t="s">
        <v>261</v>
      </c>
      <c r="G191" s="218"/>
      <c r="H191" s="220" t="s">
        <v>19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7" t="s">
        <v>141</v>
      </c>
      <c r="AU191" s="227" t="s">
        <v>80</v>
      </c>
      <c r="AV191" s="13" t="s">
        <v>78</v>
      </c>
      <c r="AW191" s="13" t="s">
        <v>32</v>
      </c>
      <c r="AX191" s="13" t="s">
        <v>70</v>
      </c>
      <c r="AY191" s="227" t="s">
        <v>132</v>
      </c>
    </row>
    <row r="192" s="14" customFormat="1">
      <c r="A192" s="14"/>
      <c r="B192" s="228"/>
      <c r="C192" s="229"/>
      <c r="D192" s="219" t="s">
        <v>141</v>
      </c>
      <c r="E192" s="230" t="s">
        <v>19</v>
      </c>
      <c r="F192" s="231" t="s">
        <v>262</v>
      </c>
      <c r="G192" s="229"/>
      <c r="H192" s="232">
        <v>442.89999999999998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8" t="s">
        <v>141</v>
      </c>
      <c r="AU192" s="238" t="s">
        <v>80</v>
      </c>
      <c r="AV192" s="14" t="s">
        <v>80</v>
      </c>
      <c r="AW192" s="14" t="s">
        <v>32</v>
      </c>
      <c r="AX192" s="14" t="s">
        <v>70</v>
      </c>
      <c r="AY192" s="238" t="s">
        <v>132</v>
      </c>
    </row>
    <row r="193" s="15" customFormat="1">
      <c r="A193" s="15"/>
      <c r="B193" s="239"/>
      <c r="C193" s="240"/>
      <c r="D193" s="219" t="s">
        <v>141</v>
      </c>
      <c r="E193" s="241" t="s">
        <v>19</v>
      </c>
      <c r="F193" s="242" t="s">
        <v>148</v>
      </c>
      <c r="G193" s="240"/>
      <c r="H193" s="243">
        <v>442.89999999999998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49" t="s">
        <v>141</v>
      </c>
      <c r="AU193" s="249" t="s">
        <v>80</v>
      </c>
      <c r="AV193" s="15" t="s">
        <v>137</v>
      </c>
      <c r="AW193" s="15" t="s">
        <v>32</v>
      </c>
      <c r="AX193" s="15" t="s">
        <v>78</v>
      </c>
      <c r="AY193" s="249" t="s">
        <v>132</v>
      </c>
    </row>
    <row r="194" s="2" customFormat="1" ht="49.05" customHeight="1">
      <c r="A194" s="40"/>
      <c r="B194" s="41"/>
      <c r="C194" s="204" t="s">
        <v>208</v>
      </c>
      <c r="D194" s="204" t="s">
        <v>133</v>
      </c>
      <c r="E194" s="205" t="s">
        <v>263</v>
      </c>
      <c r="F194" s="206" t="s">
        <v>264</v>
      </c>
      <c r="G194" s="207" t="s">
        <v>185</v>
      </c>
      <c r="H194" s="208">
        <v>931</v>
      </c>
      <c r="I194" s="209"/>
      <c r="J194" s="210">
        <f>ROUND(I194*H194,2)</f>
        <v>0</v>
      </c>
      <c r="K194" s="206" t="s">
        <v>19</v>
      </c>
      <c r="L194" s="46"/>
      <c r="M194" s="211" t="s">
        <v>19</v>
      </c>
      <c r="N194" s="212" t="s">
        <v>41</v>
      </c>
      <c r="O194" s="86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5" t="s">
        <v>137</v>
      </c>
      <c r="AT194" s="215" t="s">
        <v>133</v>
      </c>
      <c r="AU194" s="215" t="s">
        <v>80</v>
      </c>
      <c r="AY194" s="19" t="s">
        <v>132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9" t="s">
        <v>78</v>
      </c>
      <c r="BK194" s="216">
        <f>ROUND(I194*H194,2)</f>
        <v>0</v>
      </c>
      <c r="BL194" s="19" t="s">
        <v>137</v>
      </c>
      <c r="BM194" s="215" t="s">
        <v>265</v>
      </c>
    </row>
    <row r="195" s="14" customFormat="1">
      <c r="A195" s="14"/>
      <c r="B195" s="228"/>
      <c r="C195" s="229"/>
      <c r="D195" s="219" t="s">
        <v>141</v>
      </c>
      <c r="E195" s="230" t="s">
        <v>19</v>
      </c>
      <c r="F195" s="231" t="s">
        <v>266</v>
      </c>
      <c r="G195" s="229"/>
      <c r="H195" s="232">
        <v>931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8" t="s">
        <v>141</v>
      </c>
      <c r="AU195" s="238" t="s">
        <v>80</v>
      </c>
      <c r="AV195" s="14" t="s">
        <v>80</v>
      </c>
      <c r="AW195" s="14" t="s">
        <v>32</v>
      </c>
      <c r="AX195" s="14" t="s">
        <v>70</v>
      </c>
      <c r="AY195" s="238" t="s">
        <v>132</v>
      </c>
    </row>
    <row r="196" s="15" customFormat="1">
      <c r="A196" s="15"/>
      <c r="B196" s="239"/>
      <c r="C196" s="240"/>
      <c r="D196" s="219" t="s">
        <v>141</v>
      </c>
      <c r="E196" s="241" t="s">
        <v>19</v>
      </c>
      <c r="F196" s="242" t="s">
        <v>148</v>
      </c>
      <c r="G196" s="240"/>
      <c r="H196" s="243">
        <v>931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49" t="s">
        <v>141</v>
      </c>
      <c r="AU196" s="249" t="s">
        <v>80</v>
      </c>
      <c r="AV196" s="15" t="s">
        <v>137</v>
      </c>
      <c r="AW196" s="15" t="s">
        <v>32</v>
      </c>
      <c r="AX196" s="15" t="s">
        <v>78</v>
      </c>
      <c r="AY196" s="249" t="s">
        <v>132</v>
      </c>
    </row>
    <row r="197" s="2" customFormat="1" ht="16.5" customHeight="1">
      <c r="A197" s="40"/>
      <c r="B197" s="41"/>
      <c r="C197" s="252" t="s">
        <v>267</v>
      </c>
      <c r="D197" s="252" t="s">
        <v>194</v>
      </c>
      <c r="E197" s="253" t="s">
        <v>268</v>
      </c>
      <c r="F197" s="254" t="s">
        <v>269</v>
      </c>
      <c r="G197" s="255" t="s">
        <v>185</v>
      </c>
      <c r="H197" s="256">
        <v>1401.8299999999999</v>
      </c>
      <c r="I197" s="257"/>
      <c r="J197" s="258">
        <f>ROUND(I197*H197,2)</f>
        <v>0</v>
      </c>
      <c r="K197" s="254" t="s">
        <v>19</v>
      </c>
      <c r="L197" s="259"/>
      <c r="M197" s="260" t="s">
        <v>19</v>
      </c>
      <c r="N197" s="261" t="s">
        <v>41</v>
      </c>
      <c r="O197" s="86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5" t="s">
        <v>157</v>
      </c>
      <c r="AT197" s="215" t="s">
        <v>194</v>
      </c>
      <c r="AU197" s="215" t="s">
        <v>80</v>
      </c>
      <c r="AY197" s="19" t="s">
        <v>132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9" t="s">
        <v>78</v>
      </c>
      <c r="BK197" s="216">
        <f>ROUND(I197*H197,2)</f>
        <v>0</v>
      </c>
      <c r="BL197" s="19" t="s">
        <v>137</v>
      </c>
      <c r="BM197" s="215" t="s">
        <v>270</v>
      </c>
    </row>
    <row r="198" s="13" customFormat="1">
      <c r="A198" s="13"/>
      <c r="B198" s="217"/>
      <c r="C198" s="218"/>
      <c r="D198" s="219" t="s">
        <v>141</v>
      </c>
      <c r="E198" s="220" t="s">
        <v>19</v>
      </c>
      <c r="F198" s="221" t="s">
        <v>271</v>
      </c>
      <c r="G198" s="218"/>
      <c r="H198" s="220" t="s">
        <v>19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7" t="s">
        <v>141</v>
      </c>
      <c r="AU198" s="227" t="s">
        <v>80</v>
      </c>
      <c r="AV198" s="13" t="s">
        <v>78</v>
      </c>
      <c r="AW198" s="13" t="s">
        <v>32</v>
      </c>
      <c r="AX198" s="13" t="s">
        <v>70</v>
      </c>
      <c r="AY198" s="227" t="s">
        <v>132</v>
      </c>
    </row>
    <row r="199" s="14" customFormat="1">
      <c r="A199" s="14"/>
      <c r="B199" s="228"/>
      <c r="C199" s="229"/>
      <c r="D199" s="219" t="s">
        <v>141</v>
      </c>
      <c r="E199" s="230" t="s">
        <v>19</v>
      </c>
      <c r="F199" s="231" t="s">
        <v>272</v>
      </c>
      <c r="G199" s="229"/>
      <c r="H199" s="232">
        <v>958.92999999999995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8" t="s">
        <v>141</v>
      </c>
      <c r="AU199" s="238" t="s">
        <v>80</v>
      </c>
      <c r="AV199" s="14" t="s">
        <v>80</v>
      </c>
      <c r="AW199" s="14" t="s">
        <v>32</v>
      </c>
      <c r="AX199" s="14" t="s">
        <v>70</v>
      </c>
      <c r="AY199" s="238" t="s">
        <v>132</v>
      </c>
    </row>
    <row r="200" s="13" customFormat="1">
      <c r="A200" s="13"/>
      <c r="B200" s="217"/>
      <c r="C200" s="218"/>
      <c r="D200" s="219" t="s">
        <v>141</v>
      </c>
      <c r="E200" s="220" t="s">
        <v>19</v>
      </c>
      <c r="F200" s="221" t="s">
        <v>273</v>
      </c>
      <c r="G200" s="218"/>
      <c r="H200" s="220" t="s">
        <v>19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7" t="s">
        <v>141</v>
      </c>
      <c r="AU200" s="227" t="s">
        <v>80</v>
      </c>
      <c r="AV200" s="13" t="s">
        <v>78</v>
      </c>
      <c r="AW200" s="13" t="s">
        <v>32</v>
      </c>
      <c r="AX200" s="13" t="s">
        <v>70</v>
      </c>
      <c r="AY200" s="227" t="s">
        <v>132</v>
      </c>
    </row>
    <row r="201" s="14" customFormat="1">
      <c r="A201" s="14"/>
      <c r="B201" s="228"/>
      <c r="C201" s="229"/>
      <c r="D201" s="219" t="s">
        <v>141</v>
      </c>
      <c r="E201" s="230" t="s">
        <v>19</v>
      </c>
      <c r="F201" s="231" t="s">
        <v>262</v>
      </c>
      <c r="G201" s="229"/>
      <c r="H201" s="232">
        <v>442.89999999999998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38" t="s">
        <v>141</v>
      </c>
      <c r="AU201" s="238" t="s">
        <v>80</v>
      </c>
      <c r="AV201" s="14" t="s">
        <v>80</v>
      </c>
      <c r="AW201" s="14" t="s">
        <v>32</v>
      </c>
      <c r="AX201" s="14" t="s">
        <v>70</v>
      </c>
      <c r="AY201" s="238" t="s">
        <v>132</v>
      </c>
    </row>
    <row r="202" s="15" customFormat="1">
      <c r="A202" s="15"/>
      <c r="B202" s="239"/>
      <c r="C202" s="240"/>
      <c r="D202" s="219" t="s">
        <v>141</v>
      </c>
      <c r="E202" s="241" t="s">
        <v>19</v>
      </c>
      <c r="F202" s="242" t="s">
        <v>148</v>
      </c>
      <c r="G202" s="240"/>
      <c r="H202" s="243">
        <v>1401.8299999999999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49" t="s">
        <v>141</v>
      </c>
      <c r="AU202" s="249" t="s">
        <v>80</v>
      </c>
      <c r="AV202" s="15" t="s">
        <v>137</v>
      </c>
      <c r="AW202" s="15" t="s">
        <v>32</v>
      </c>
      <c r="AX202" s="15" t="s">
        <v>78</v>
      </c>
      <c r="AY202" s="249" t="s">
        <v>132</v>
      </c>
    </row>
    <row r="203" s="12" customFormat="1" ht="22.8" customHeight="1">
      <c r="A203" s="12"/>
      <c r="B203" s="190"/>
      <c r="C203" s="191"/>
      <c r="D203" s="192" t="s">
        <v>69</v>
      </c>
      <c r="E203" s="250" t="s">
        <v>182</v>
      </c>
      <c r="F203" s="250" t="s">
        <v>274</v>
      </c>
      <c r="G203" s="191"/>
      <c r="H203" s="191"/>
      <c r="I203" s="194"/>
      <c r="J203" s="251">
        <f>BK203</f>
        <v>0</v>
      </c>
      <c r="K203" s="191"/>
      <c r="L203" s="196"/>
      <c r="M203" s="197"/>
      <c r="N203" s="198"/>
      <c r="O203" s="198"/>
      <c r="P203" s="199">
        <f>SUM(P204:P210)</f>
        <v>0</v>
      </c>
      <c r="Q203" s="198"/>
      <c r="R203" s="199">
        <f>SUM(R204:R210)</f>
        <v>0</v>
      </c>
      <c r="S203" s="198"/>
      <c r="T203" s="200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1" t="s">
        <v>78</v>
      </c>
      <c r="AT203" s="202" t="s">
        <v>69</v>
      </c>
      <c r="AU203" s="202" t="s">
        <v>78</v>
      </c>
      <c r="AY203" s="201" t="s">
        <v>132</v>
      </c>
      <c r="BK203" s="203">
        <f>SUM(BK204:BK210)</f>
        <v>0</v>
      </c>
    </row>
    <row r="204" s="2" customFormat="1" ht="16.5" customHeight="1">
      <c r="A204" s="40"/>
      <c r="B204" s="41"/>
      <c r="C204" s="204" t="s">
        <v>212</v>
      </c>
      <c r="D204" s="204" t="s">
        <v>133</v>
      </c>
      <c r="E204" s="205" t="s">
        <v>275</v>
      </c>
      <c r="F204" s="206" t="s">
        <v>276</v>
      </c>
      <c r="G204" s="207" t="s">
        <v>277</v>
      </c>
      <c r="H204" s="208">
        <v>4</v>
      </c>
      <c r="I204" s="209"/>
      <c r="J204" s="210">
        <f>ROUND(I204*H204,2)</f>
        <v>0</v>
      </c>
      <c r="K204" s="206" t="s">
        <v>19</v>
      </c>
      <c r="L204" s="46"/>
      <c r="M204" s="211" t="s">
        <v>19</v>
      </c>
      <c r="N204" s="212" t="s">
        <v>41</v>
      </c>
      <c r="O204" s="86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5" t="s">
        <v>137</v>
      </c>
      <c r="AT204" s="215" t="s">
        <v>133</v>
      </c>
      <c r="AU204" s="215" t="s">
        <v>80</v>
      </c>
      <c r="AY204" s="19" t="s">
        <v>132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9" t="s">
        <v>78</v>
      </c>
      <c r="BK204" s="216">
        <f>ROUND(I204*H204,2)</f>
        <v>0</v>
      </c>
      <c r="BL204" s="19" t="s">
        <v>137</v>
      </c>
      <c r="BM204" s="215" t="s">
        <v>278</v>
      </c>
    </row>
    <row r="205" s="2" customFormat="1" ht="16.5" customHeight="1">
      <c r="A205" s="40"/>
      <c r="B205" s="41"/>
      <c r="C205" s="204" t="s">
        <v>279</v>
      </c>
      <c r="D205" s="204" t="s">
        <v>133</v>
      </c>
      <c r="E205" s="205" t="s">
        <v>280</v>
      </c>
      <c r="F205" s="206" t="s">
        <v>281</v>
      </c>
      <c r="G205" s="207" t="s">
        <v>277</v>
      </c>
      <c r="H205" s="208">
        <v>4</v>
      </c>
      <c r="I205" s="209"/>
      <c r="J205" s="210">
        <f>ROUND(I205*H205,2)</f>
        <v>0</v>
      </c>
      <c r="K205" s="206" t="s">
        <v>19</v>
      </c>
      <c r="L205" s="46"/>
      <c r="M205" s="211" t="s">
        <v>19</v>
      </c>
      <c r="N205" s="212" t="s">
        <v>41</v>
      </c>
      <c r="O205" s="86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5" t="s">
        <v>137</v>
      </c>
      <c r="AT205" s="215" t="s">
        <v>133</v>
      </c>
      <c r="AU205" s="215" t="s">
        <v>80</v>
      </c>
      <c r="AY205" s="19" t="s">
        <v>132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9" t="s">
        <v>78</v>
      </c>
      <c r="BK205" s="216">
        <f>ROUND(I205*H205,2)</f>
        <v>0</v>
      </c>
      <c r="BL205" s="19" t="s">
        <v>137</v>
      </c>
      <c r="BM205" s="215" t="s">
        <v>282</v>
      </c>
    </row>
    <row r="206" s="2" customFormat="1" ht="16.5" customHeight="1">
      <c r="A206" s="40"/>
      <c r="B206" s="41"/>
      <c r="C206" s="204" t="s">
        <v>217</v>
      </c>
      <c r="D206" s="204" t="s">
        <v>133</v>
      </c>
      <c r="E206" s="205" t="s">
        <v>283</v>
      </c>
      <c r="F206" s="206" t="s">
        <v>284</v>
      </c>
      <c r="G206" s="207" t="s">
        <v>277</v>
      </c>
      <c r="H206" s="208">
        <v>10</v>
      </c>
      <c r="I206" s="209"/>
      <c r="J206" s="210">
        <f>ROUND(I206*H206,2)</f>
        <v>0</v>
      </c>
      <c r="K206" s="206" t="s">
        <v>19</v>
      </c>
      <c r="L206" s="46"/>
      <c r="M206" s="211" t="s">
        <v>19</v>
      </c>
      <c r="N206" s="212" t="s">
        <v>41</v>
      </c>
      <c r="O206" s="86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5" t="s">
        <v>137</v>
      </c>
      <c r="AT206" s="215" t="s">
        <v>133</v>
      </c>
      <c r="AU206" s="215" t="s">
        <v>80</v>
      </c>
      <c r="AY206" s="19" t="s">
        <v>132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9" t="s">
        <v>78</v>
      </c>
      <c r="BK206" s="216">
        <f>ROUND(I206*H206,2)</f>
        <v>0</v>
      </c>
      <c r="BL206" s="19" t="s">
        <v>137</v>
      </c>
      <c r="BM206" s="215" t="s">
        <v>285</v>
      </c>
    </row>
    <row r="207" s="2" customFormat="1" ht="16.5" customHeight="1">
      <c r="A207" s="40"/>
      <c r="B207" s="41"/>
      <c r="C207" s="204" t="s">
        <v>286</v>
      </c>
      <c r="D207" s="204" t="s">
        <v>133</v>
      </c>
      <c r="E207" s="205" t="s">
        <v>287</v>
      </c>
      <c r="F207" s="206" t="s">
        <v>288</v>
      </c>
      <c r="G207" s="207" t="s">
        <v>277</v>
      </c>
      <c r="H207" s="208">
        <v>3</v>
      </c>
      <c r="I207" s="209"/>
      <c r="J207" s="210">
        <f>ROUND(I207*H207,2)</f>
        <v>0</v>
      </c>
      <c r="K207" s="206" t="s">
        <v>19</v>
      </c>
      <c r="L207" s="46"/>
      <c r="M207" s="211" t="s">
        <v>19</v>
      </c>
      <c r="N207" s="212" t="s">
        <v>41</v>
      </c>
      <c r="O207" s="86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5" t="s">
        <v>137</v>
      </c>
      <c r="AT207" s="215" t="s">
        <v>133</v>
      </c>
      <c r="AU207" s="215" t="s">
        <v>80</v>
      </c>
      <c r="AY207" s="19" t="s">
        <v>132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9" t="s">
        <v>78</v>
      </c>
      <c r="BK207" s="216">
        <f>ROUND(I207*H207,2)</f>
        <v>0</v>
      </c>
      <c r="BL207" s="19" t="s">
        <v>137</v>
      </c>
      <c r="BM207" s="215" t="s">
        <v>289</v>
      </c>
    </row>
    <row r="208" s="2" customFormat="1" ht="16.5" customHeight="1">
      <c r="A208" s="40"/>
      <c r="B208" s="41"/>
      <c r="C208" s="204" t="s">
        <v>220</v>
      </c>
      <c r="D208" s="204" t="s">
        <v>133</v>
      </c>
      <c r="E208" s="205" t="s">
        <v>290</v>
      </c>
      <c r="F208" s="206" t="s">
        <v>291</v>
      </c>
      <c r="G208" s="207" t="s">
        <v>277</v>
      </c>
      <c r="H208" s="208">
        <v>7</v>
      </c>
      <c r="I208" s="209"/>
      <c r="J208" s="210">
        <f>ROUND(I208*H208,2)</f>
        <v>0</v>
      </c>
      <c r="K208" s="206" t="s">
        <v>19</v>
      </c>
      <c r="L208" s="46"/>
      <c r="M208" s="211" t="s">
        <v>19</v>
      </c>
      <c r="N208" s="212" t="s">
        <v>41</v>
      </c>
      <c r="O208" s="86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5" t="s">
        <v>137</v>
      </c>
      <c r="AT208" s="215" t="s">
        <v>133</v>
      </c>
      <c r="AU208" s="215" t="s">
        <v>80</v>
      </c>
      <c r="AY208" s="19" t="s">
        <v>132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9" t="s">
        <v>78</v>
      </c>
      <c r="BK208" s="216">
        <f>ROUND(I208*H208,2)</f>
        <v>0</v>
      </c>
      <c r="BL208" s="19" t="s">
        <v>137</v>
      </c>
      <c r="BM208" s="215" t="s">
        <v>292</v>
      </c>
    </row>
    <row r="209" s="2" customFormat="1" ht="16.5" customHeight="1">
      <c r="A209" s="40"/>
      <c r="B209" s="41"/>
      <c r="C209" s="204" t="s">
        <v>293</v>
      </c>
      <c r="D209" s="204" t="s">
        <v>133</v>
      </c>
      <c r="E209" s="205" t="s">
        <v>294</v>
      </c>
      <c r="F209" s="206" t="s">
        <v>295</v>
      </c>
      <c r="G209" s="207" t="s">
        <v>277</v>
      </c>
      <c r="H209" s="208">
        <v>2</v>
      </c>
      <c r="I209" s="209"/>
      <c r="J209" s="210">
        <f>ROUND(I209*H209,2)</f>
        <v>0</v>
      </c>
      <c r="K209" s="206" t="s">
        <v>19</v>
      </c>
      <c r="L209" s="46"/>
      <c r="M209" s="211" t="s">
        <v>19</v>
      </c>
      <c r="N209" s="212" t="s">
        <v>41</v>
      </c>
      <c r="O209" s="86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5" t="s">
        <v>137</v>
      </c>
      <c r="AT209" s="215" t="s">
        <v>133</v>
      </c>
      <c r="AU209" s="215" t="s">
        <v>80</v>
      </c>
      <c r="AY209" s="19" t="s">
        <v>132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9" t="s">
        <v>78</v>
      </c>
      <c r="BK209" s="216">
        <f>ROUND(I209*H209,2)</f>
        <v>0</v>
      </c>
      <c r="BL209" s="19" t="s">
        <v>137</v>
      </c>
      <c r="BM209" s="215" t="s">
        <v>296</v>
      </c>
    </row>
    <row r="210" s="2" customFormat="1" ht="24.15" customHeight="1">
      <c r="A210" s="40"/>
      <c r="B210" s="41"/>
      <c r="C210" s="204" t="s">
        <v>228</v>
      </c>
      <c r="D210" s="204" t="s">
        <v>133</v>
      </c>
      <c r="E210" s="205" t="s">
        <v>297</v>
      </c>
      <c r="F210" s="206" t="s">
        <v>298</v>
      </c>
      <c r="G210" s="207" t="s">
        <v>185</v>
      </c>
      <c r="H210" s="208">
        <v>36</v>
      </c>
      <c r="I210" s="209"/>
      <c r="J210" s="210">
        <f>ROUND(I210*H210,2)</f>
        <v>0</v>
      </c>
      <c r="K210" s="206" t="s">
        <v>19</v>
      </c>
      <c r="L210" s="46"/>
      <c r="M210" s="262" t="s">
        <v>19</v>
      </c>
      <c r="N210" s="263" t="s">
        <v>41</v>
      </c>
      <c r="O210" s="264"/>
      <c r="P210" s="265">
        <f>O210*H210</f>
        <v>0</v>
      </c>
      <c r="Q210" s="265">
        <v>0</v>
      </c>
      <c r="R210" s="265">
        <f>Q210*H210</f>
        <v>0</v>
      </c>
      <c r="S210" s="265">
        <v>0</v>
      </c>
      <c r="T210" s="26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5" t="s">
        <v>137</v>
      </c>
      <c r="AT210" s="215" t="s">
        <v>133</v>
      </c>
      <c r="AU210" s="215" t="s">
        <v>80</v>
      </c>
      <c r="AY210" s="19" t="s">
        <v>132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9" t="s">
        <v>78</v>
      </c>
      <c r="BK210" s="216">
        <f>ROUND(I210*H210,2)</f>
        <v>0</v>
      </c>
      <c r="BL210" s="19" t="s">
        <v>137</v>
      </c>
      <c r="BM210" s="215" t="s">
        <v>299</v>
      </c>
    </row>
    <row r="211" s="2" customFormat="1" ht="6.96" customHeight="1">
      <c r="A211" s="40"/>
      <c r="B211" s="61"/>
      <c r="C211" s="62"/>
      <c r="D211" s="62"/>
      <c r="E211" s="62"/>
      <c r="F211" s="62"/>
      <c r="G211" s="62"/>
      <c r="H211" s="62"/>
      <c r="I211" s="62"/>
      <c r="J211" s="62"/>
      <c r="K211" s="62"/>
      <c r="L211" s="46"/>
      <c r="M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</row>
  </sheetData>
  <sheetProtection sheet="1" autoFilter="0" formatColumns="0" formatRows="0" objects="1" scenarios="1" spinCount="100000" saltValue="W92kOp/Ix4APjyxgJbt8OLseCzNqZPXPon7kdTOEL/ct1X2bvERwvEdn0gWqKbAxjx5ePWsZ02bzs4aXA7CxhA==" hashValue="A89pSzSxdeDRDeExtv0ihG/L1K5R11k+9y+Le0/bUBe6vfRc7jNsFAgFIVVNRGcQb8jaQan4FUXxXMPvr4DjuA==" algorithmName="SHA-512" password="EE7F"/>
  <autoFilter ref="C83:K21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Dostavba sportovně rekreačního areálu Petynka, Praha 6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27</v>
      </c>
      <c r="G12" s="40"/>
      <c r="H12" s="40"/>
      <c r="I12" s="134" t="s">
        <v>23</v>
      </c>
      <c r="J12" s="139" t="str">
        <f>'Rekapitulace stavby'!AN8</f>
        <v>10. 3. 2025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ROUND((SUM(BE85:BE128)),  2)</f>
        <v>0</v>
      </c>
      <c r="G33" s="40"/>
      <c r="H33" s="40"/>
      <c r="I33" s="150">
        <v>0.20999999999999999</v>
      </c>
      <c r="J33" s="149">
        <f>ROUND(((SUM(BE85:BE128))*I33),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ROUND((SUM(BF85:BF128)),  2)</f>
        <v>0</v>
      </c>
      <c r="G34" s="40"/>
      <c r="H34" s="40"/>
      <c r="I34" s="150">
        <v>0.12</v>
      </c>
      <c r="J34" s="149">
        <f>ROUND(((SUM(BF85:BF128))*I34),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ROUND((SUM(BG85:BG128)),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ROUND((SUM(BH85:BH128)),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ROUND((SUM(BI85:BI128)),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Dostavba sportovně rekreačního areálu Petynka, Praha 6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301 - Dešťová kanalizace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112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301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302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303</v>
      </c>
      <c r="E63" s="176"/>
      <c r="F63" s="176"/>
      <c r="G63" s="176"/>
      <c r="H63" s="176"/>
      <c r="I63" s="176"/>
      <c r="J63" s="177">
        <f>J100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304</v>
      </c>
      <c r="E64" s="176"/>
      <c r="F64" s="176"/>
      <c r="G64" s="176"/>
      <c r="H64" s="176"/>
      <c r="I64" s="176"/>
      <c r="J64" s="177">
        <f>J107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305</v>
      </c>
      <c r="E65" s="176"/>
      <c r="F65" s="176"/>
      <c r="G65" s="176"/>
      <c r="H65" s="176"/>
      <c r="I65" s="176"/>
      <c r="J65" s="177">
        <f>J122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117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Dostavba sportovně rekreačního areálu Petynka, Praha 6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301 - Dešťová kanalizace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10. 3. 2025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31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33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118</v>
      </c>
      <c r="D84" s="182" t="s">
        <v>55</v>
      </c>
      <c r="E84" s="182" t="s">
        <v>51</v>
      </c>
      <c r="F84" s="182" t="s">
        <v>52</v>
      </c>
      <c r="G84" s="182" t="s">
        <v>119</v>
      </c>
      <c r="H84" s="182" t="s">
        <v>120</v>
      </c>
      <c r="I84" s="182" t="s">
        <v>121</v>
      </c>
      <c r="J84" s="182" t="s">
        <v>110</v>
      </c>
      <c r="K84" s="183" t="s">
        <v>122</v>
      </c>
      <c r="L84" s="184"/>
      <c r="M84" s="94" t="s">
        <v>19</v>
      </c>
      <c r="N84" s="95" t="s">
        <v>40</v>
      </c>
      <c r="O84" s="95" t="s">
        <v>123</v>
      </c>
      <c r="P84" s="95" t="s">
        <v>124</v>
      </c>
      <c r="Q84" s="95" t="s">
        <v>125</v>
      </c>
      <c r="R84" s="95" t="s">
        <v>126</v>
      </c>
      <c r="S84" s="95" t="s">
        <v>127</v>
      </c>
      <c r="T84" s="96" t="s">
        <v>128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129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69</v>
      </c>
      <c r="AU85" s="19" t="s">
        <v>111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69</v>
      </c>
      <c r="E86" s="193" t="s">
        <v>130</v>
      </c>
      <c r="F86" s="193" t="s">
        <v>131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P87+P91+P100+P107+P122</f>
        <v>0</v>
      </c>
      <c r="Q86" s="198"/>
      <c r="R86" s="199">
        <f>R87+R91+R100+R107+R122</f>
        <v>0</v>
      </c>
      <c r="S86" s="198"/>
      <c r="T86" s="200">
        <f>T87+T91+T100+T107+T122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78</v>
      </c>
      <c r="AT86" s="202" t="s">
        <v>69</v>
      </c>
      <c r="AU86" s="202" t="s">
        <v>70</v>
      </c>
      <c r="AY86" s="201" t="s">
        <v>132</v>
      </c>
      <c r="BK86" s="203">
        <f>BK87+BK91+BK100+BK107+BK122</f>
        <v>0</v>
      </c>
    </row>
    <row r="87" s="12" customFormat="1" ht="22.8" customHeight="1">
      <c r="A87" s="12"/>
      <c r="B87" s="190"/>
      <c r="C87" s="191"/>
      <c r="D87" s="192" t="s">
        <v>69</v>
      </c>
      <c r="E87" s="250" t="s">
        <v>78</v>
      </c>
      <c r="F87" s="250" t="s">
        <v>306</v>
      </c>
      <c r="G87" s="191"/>
      <c r="H87" s="191"/>
      <c r="I87" s="194"/>
      <c r="J87" s="251">
        <f>BK87</f>
        <v>0</v>
      </c>
      <c r="K87" s="191"/>
      <c r="L87" s="196"/>
      <c r="M87" s="197"/>
      <c r="N87" s="198"/>
      <c r="O87" s="198"/>
      <c r="P87" s="199">
        <f>SUM(P88:P90)</f>
        <v>0</v>
      </c>
      <c r="Q87" s="198"/>
      <c r="R87" s="199">
        <f>SUM(R88:R90)</f>
        <v>0</v>
      </c>
      <c r="S87" s="198"/>
      <c r="T87" s="200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78</v>
      </c>
      <c r="AT87" s="202" t="s">
        <v>69</v>
      </c>
      <c r="AU87" s="202" t="s">
        <v>78</v>
      </c>
      <c r="AY87" s="201" t="s">
        <v>132</v>
      </c>
      <c r="BK87" s="203">
        <f>SUM(BK88:BK90)</f>
        <v>0</v>
      </c>
    </row>
    <row r="88" s="2" customFormat="1" ht="16.5" customHeight="1">
      <c r="A88" s="40"/>
      <c r="B88" s="41"/>
      <c r="C88" s="204" t="s">
        <v>78</v>
      </c>
      <c r="D88" s="204" t="s">
        <v>133</v>
      </c>
      <c r="E88" s="205" t="s">
        <v>307</v>
      </c>
      <c r="F88" s="206" t="s">
        <v>308</v>
      </c>
      <c r="G88" s="207" t="s">
        <v>309</v>
      </c>
      <c r="H88" s="208">
        <v>10</v>
      </c>
      <c r="I88" s="209"/>
      <c r="J88" s="210">
        <f>ROUND(I88*H88,2)</f>
        <v>0</v>
      </c>
      <c r="K88" s="206" t="s">
        <v>19</v>
      </c>
      <c r="L88" s="46"/>
      <c r="M88" s="211" t="s">
        <v>19</v>
      </c>
      <c r="N88" s="212" t="s">
        <v>41</v>
      </c>
      <c r="O88" s="86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5" t="s">
        <v>137</v>
      </c>
      <c r="AT88" s="215" t="s">
        <v>133</v>
      </c>
      <c r="AU88" s="215" t="s">
        <v>80</v>
      </c>
      <c r="AY88" s="19" t="s">
        <v>132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9" t="s">
        <v>78</v>
      </c>
      <c r="BK88" s="216">
        <f>ROUND(I88*H88,2)</f>
        <v>0</v>
      </c>
      <c r="BL88" s="19" t="s">
        <v>137</v>
      </c>
      <c r="BM88" s="215" t="s">
        <v>80</v>
      </c>
    </row>
    <row r="89" s="2" customFormat="1" ht="16.5" customHeight="1">
      <c r="A89" s="40"/>
      <c r="B89" s="41"/>
      <c r="C89" s="204" t="s">
        <v>80</v>
      </c>
      <c r="D89" s="204" t="s">
        <v>133</v>
      </c>
      <c r="E89" s="205" t="s">
        <v>310</v>
      </c>
      <c r="F89" s="206" t="s">
        <v>311</v>
      </c>
      <c r="G89" s="207" t="s">
        <v>185</v>
      </c>
      <c r="H89" s="208">
        <v>68</v>
      </c>
      <c r="I89" s="209"/>
      <c r="J89" s="210">
        <f>ROUND(I89*H89,2)</f>
        <v>0</v>
      </c>
      <c r="K89" s="206" t="s">
        <v>19</v>
      </c>
      <c r="L89" s="46"/>
      <c r="M89" s="211" t="s">
        <v>19</v>
      </c>
      <c r="N89" s="212" t="s">
        <v>41</v>
      </c>
      <c r="O89" s="86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5" t="s">
        <v>137</v>
      </c>
      <c r="AT89" s="215" t="s">
        <v>133</v>
      </c>
      <c r="AU89" s="215" t="s">
        <v>80</v>
      </c>
      <c r="AY89" s="19" t="s">
        <v>132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9" t="s">
        <v>78</v>
      </c>
      <c r="BK89" s="216">
        <f>ROUND(I89*H89,2)</f>
        <v>0</v>
      </c>
      <c r="BL89" s="19" t="s">
        <v>137</v>
      </c>
      <c r="BM89" s="215" t="s">
        <v>137</v>
      </c>
    </row>
    <row r="90" s="2" customFormat="1" ht="16.5" customHeight="1">
      <c r="A90" s="40"/>
      <c r="B90" s="41"/>
      <c r="C90" s="204" t="s">
        <v>150</v>
      </c>
      <c r="D90" s="204" t="s">
        <v>133</v>
      </c>
      <c r="E90" s="205" t="s">
        <v>312</v>
      </c>
      <c r="F90" s="206" t="s">
        <v>313</v>
      </c>
      <c r="G90" s="207" t="s">
        <v>277</v>
      </c>
      <c r="H90" s="208">
        <v>10</v>
      </c>
      <c r="I90" s="209"/>
      <c r="J90" s="210">
        <f>ROUND(I90*H90,2)</f>
        <v>0</v>
      </c>
      <c r="K90" s="206" t="s">
        <v>19</v>
      </c>
      <c r="L90" s="46"/>
      <c r="M90" s="211" t="s">
        <v>19</v>
      </c>
      <c r="N90" s="212" t="s">
        <v>41</v>
      </c>
      <c r="O90" s="86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5" t="s">
        <v>137</v>
      </c>
      <c r="AT90" s="215" t="s">
        <v>133</v>
      </c>
      <c r="AU90" s="215" t="s">
        <v>80</v>
      </c>
      <c r="AY90" s="19" t="s">
        <v>132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9" t="s">
        <v>78</v>
      </c>
      <c r="BK90" s="216">
        <f>ROUND(I90*H90,2)</f>
        <v>0</v>
      </c>
      <c r="BL90" s="19" t="s">
        <v>137</v>
      </c>
      <c r="BM90" s="215" t="s">
        <v>153</v>
      </c>
    </row>
    <row r="91" s="12" customFormat="1" ht="22.8" customHeight="1">
      <c r="A91" s="12"/>
      <c r="B91" s="190"/>
      <c r="C91" s="191"/>
      <c r="D91" s="192" t="s">
        <v>69</v>
      </c>
      <c r="E91" s="250" t="s">
        <v>80</v>
      </c>
      <c r="F91" s="250" t="s">
        <v>314</v>
      </c>
      <c r="G91" s="191"/>
      <c r="H91" s="191"/>
      <c r="I91" s="194"/>
      <c r="J91" s="251">
        <f>BK91</f>
        <v>0</v>
      </c>
      <c r="K91" s="191"/>
      <c r="L91" s="196"/>
      <c r="M91" s="197"/>
      <c r="N91" s="198"/>
      <c r="O91" s="198"/>
      <c r="P91" s="199">
        <f>SUM(P92:P99)</f>
        <v>0</v>
      </c>
      <c r="Q91" s="198"/>
      <c r="R91" s="199">
        <f>SUM(R92:R99)</f>
        <v>0</v>
      </c>
      <c r="S91" s="198"/>
      <c r="T91" s="200">
        <f>SUM(T92:T99)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132</v>
      </c>
      <c r="BK91" s="203">
        <f>SUM(BK92:BK99)</f>
        <v>0</v>
      </c>
    </row>
    <row r="92" s="2" customFormat="1" ht="21.75" customHeight="1">
      <c r="A92" s="40"/>
      <c r="B92" s="41"/>
      <c r="C92" s="204" t="s">
        <v>137</v>
      </c>
      <c r="D92" s="204" t="s">
        <v>133</v>
      </c>
      <c r="E92" s="205" t="s">
        <v>315</v>
      </c>
      <c r="F92" s="206" t="s">
        <v>316</v>
      </c>
      <c r="G92" s="207" t="s">
        <v>156</v>
      </c>
      <c r="H92" s="208">
        <v>187.5</v>
      </c>
      <c r="I92" s="209"/>
      <c r="J92" s="210">
        <f>ROUND(I92*H92,2)</f>
        <v>0</v>
      </c>
      <c r="K92" s="206" t="s">
        <v>19</v>
      </c>
      <c r="L92" s="46"/>
      <c r="M92" s="211" t="s">
        <v>19</v>
      </c>
      <c r="N92" s="212" t="s">
        <v>41</v>
      </c>
      <c r="O92" s="86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5" t="s">
        <v>137</v>
      </c>
      <c r="AT92" s="215" t="s">
        <v>133</v>
      </c>
      <c r="AU92" s="215" t="s">
        <v>80</v>
      </c>
      <c r="AY92" s="19" t="s">
        <v>132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9" t="s">
        <v>78</v>
      </c>
      <c r="BK92" s="216">
        <f>ROUND(I92*H92,2)</f>
        <v>0</v>
      </c>
      <c r="BL92" s="19" t="s">
        <v>137</v>
      </c>
      <c r="BM92" s="215" t="s">
        <v>157</v>
      </c>
    </row>
    <row r="93" s="14" customFormat="1">
      <c r="A93" s="14"/>
      <c r="B93" s="228"/>
      <c r="C93" s="229"/>
      <c r="D93" s="219" t="s">
        <v>141</v>
      </c>
      <c r="E93" s="230" t="s">
        <v>19</v>
      </c>
      <c r="F93" s="231" t="s">
        <v>317</v>
      </c>
      <c r="G93" s="229"/>
      <c r="H93" s="232">
        <v>187.5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8" t="s">
        <v>141</v>
      </c>
      <c r="AU93" s="238" t="s">
        <v>80</v>
      </c>
      <c r="AV93" s="14" t="s">
        <v>80</v>
      </c>
      <c r="AW93" s="14" t="s">
        <v>32</v>
      </c>
      <c r="AX93" s="14" t="s">
        <v>70</v>
      </c>
      <c r="AY93" s="238" t="s">
        <v>132</v>
      </c>
    </row>
    <row r="94" s="15" customFormat="1">
      <c r="A94" s="15"/>
      <c r="B94" s="239"/>
      <c r="C94" s="240"/>
      <c r="D94" s="219" t="s">
        <v>141</v>
      </c>
      <c r="E94" s="241" t="s">
        <v>19</v>
      </c>
      <c r="F94" s="242" t="s">
        <v>148</v>
      </c>
      <c r="G94" s="240"/>
      <c r="H94" s="243">
        <v>187.5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49" t="s">
        <v>141</v>
      </c>
      <c r="AU94" s="249" t="s">
        <v>80</v>
      </c>
      <c r="AV94" s="15" t="s">
        <v>137</v>
      </c>
      <c r="AW94" s="15" t="s">
        <v>32</v>
      </c>
      <c r="AX94" s="15" t="s">
        <v>78</v>
      </c>
      <c r="AY94" s="249" t="s">
        <v>132</v>
      </c>
    </row>
    <row r="95" s="2" customFormat="1" ht="16.5" customHeight="1">
      <c r="A95" s="40"/>
      <c r="B95" s="41"/>
      <c r="C95" s="204" t="s">
        <v>160</v>
      </c>
      <c r="D95" s="204" t="s">
        <v>133</v>
      </c>
      <c r="E95" s="205" t="s">
        <v>318</v>
      </c>
      <c r="F95" s="206" t="s">
        <v>319</v>
      </c>
      <c r="G95" s="207" t="s">
        <v>136</v>
      </c>
      <c r="H95" s="208">
        <v>40</v>
      </c>
      <c r="I95" s="209"/>
      <c r="J95" s="210">
        <f>ROUND(I95*H95,2)</f>
        <v>0</v>
      </c>
      <c r="K95" s="206" t="s">
        <v>19</v>
      </c>
      <c r="L95" s="46"/>
      <c r="M95" s="211" t="s">
        <v>19</v>
      </c>
      <c r="N95" s="212" t="s">
        <v>41</v>
      </c>
      <c r="O95" s="86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5" t="s">
        <v>137</v>
      </c>
      <c r="AT95" s="215" t="s">
        <v>133</v>
      </c>
      <c r="AU95" s="215" t="s">
        <v>80</v>
      </c>
      <c r="AY95" s="19" t="s">
        <v>132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9" t="s">
        <v>78</v>
      </c>
      <c r="BK95" s="216">
        <f>ROUND(I95*H95,2)</f>
        <v>0</v>
      </c>
      <c r="BL95" s="19" t="s">
        <v>137</v>
      </c>
      <c r="BM95" s="215" t="s">
        <v>163</v>
      </c>
    </row>
    <row r="96" s="14" customFormat="1">
      <c r="A96" s="14"/>
      <c r="B96" s="228"/>
      <c r="C96" s="229"/>
      <c r="D96" s="219" t="s">
        <v>141</v>
      </c>
      <c r="E96" s="230" t="s">
        <v>19</v>
      </c>
      <c r="F96" s="231" t="s">
        <v>320</v>
      </c>
      <c r="G96" s="229"/>
      <c r="H96" s="232">
        <v>40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8" t="s">
        <v>141</v>
      </c>
      <c r="AU96" s="238" t="s">
        <v>80</v>
      </c>
      <c r="AV96" s="14" t="s">
        <v>80</v>
      </c>
      <c r="AW96" s="14" t="s">
        <v>32</v>
      </c>
      <c r="AX96" s="14" t="s">
        <v>70</v>
      </c>
      <c r="AY96" s="238" t="s">
        <v>132</v>
      </c>
    </row>
    <row r="97" s="15" customFormat="1">
      <c r="A97" s="15"/>
      <c r="B97" s="239"/>
      <c r="C97" s="240"/>
      <c r="D97" s="219" t="s">
        <v>141</v>
      </c>
      <c r="E97" s="241" t="s">
        <v>19</v>
      </c>
      <c r="F97" s="242" t="s">
        <v>148</v>
      </c>
      <c r="G97" s="240"/>
      <c r="H97" s="243">
        <v>40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49" t="s">
        <v>141</v>
      </c>
      <c r="AU97" s="249" t="s">
        <v>80</v>
      </c>
      <c r="AV97" s="15" t="s">
        <v>137</v>
      </c>
      <c r="AW97" s="15" t="s">
        <v>32</v>
      </c>
      <c r="AX97" s="15" t="s">
        <v>78</v>
      </c>
      <c r="AY97" s="249" t="s">
        <v>132</v>
      </c>
    </row>
    <row r="98" s="2" customFormat="1" ht="16.5" customHeight="1">
      <c r="A98" s="40"/>
      <c r="B98" s="41"/>
      <c r="C98" s="204" t="s">
        <v>153</v>
      </c>
      <c r="D98" s="204" t="s">
        <v>133</v>
      </c>
      <c r="E98" s="205" t="s">
        <v>321</v>
      </c>
      <c r="F98" s="206" t="s">
        <v>322</v>
      </c>
      <c r="G98" s="207" t="s">
        <v>277</v>
      </c>
      <c r="H98" s="208">
        <v>10</v>
      </c>
      <c r="I98" s="209"/>
      <c r="J98" s="210">
        <f>ROUND(I98*H98,2)</f>
        <v>0</v>
      </c>
      <c r="K98" s="206" t="s">
        <v>19</v>
      </c>
      <c r="L98" s="46"/>
      <c r="M98" s="211" t="s">
        <v>19</v>
      </c>
      <c r="N98" s="212" t="s">
        <v>41</v>
      </c>
      <c r="O98" s="86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5" t="s">
        <v>137</v>
      </c>
      <c r="AT98" s="215" t="s">
        <v>133</v>
      </c>
      <c r="AU98" s="215" t="s">
        <v>80</v>
      </c>
      <c r="AY98" s="19" t="s">
        <v>132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9" t="s">
        <v>78</v>
      </c>
      <c r="BK98" s="216">
        <f>ROUND(I98*H98,2)</f>
        <v>0</v>
      </c>
      <c r="BL98" s="19" t="s">
        <v>137</v>
      </c>
      <c r="BM98" s="215" t="s">
        <v>8</v>
      </c>
    </row>
    <row r="99" s="2" customFormat="1" ht="16.5" customHeight="1">
      <c r="A99" s="40"/>
      <c r="B99" s="41"/>
      <c r="C99" s="204" t="s">
        <v>173</v>
      </c>
      <c r="D99" s="204" t="s">
        <v>133</v>
      </c>
      <c r="E99" s="205" t="s">
        <v>323</v>
      </c>
      <c r="F99" s="206" t="s">
        <v>324</v>
      </c>
      <c r="G99" s="207" t="s">
        <v>277</v>
      </c>
      <c r="H99" s="208">
        <v>10</v>
      </c>
      <c r="I99" s="209"/>
      <c r="J99" s="210">
        <f>ROUND(I99*H99,2)</f>
        <v>0</v>
      </c>
      <c r="K99" s="206" t="s">
        <v>19</v>
      </c>
      <c r="L99" s="46"/>
      <c r="M99" s="211" t="s">
        <v>19</v>
      </c>
      <c r="N99" s="212" t="s">
        <v>41</v>
      </c>
      <c r="O99" s="86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5" t="s">
        <v>137</v>
      </c>
      <c r="AT99" s="215" t="s">
        <v>133</v>
      </c>
      <c r="AU99" s="215" t="s">
        <v>80</v>
      </c>
      <c r="AY99" s="19" t="s">
        <v>132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9" t="s">
        <v>78</v>
      </c>
      <c r="BK99" s="216">
        <f>ROUND(I99*H99,2)</f>
        <v>0</v>
      </c>
      <c r="BL99" s="19" t="s">
        <v>137</v>
      </c>
      <c r="BM99" s="215" t="s">
        <v>176</v>
      </c>
    </row>
    <row r="100" s="12" customFormat="1" ht="22.8" customHeight="1">
      <c r="A100" s="12"/>
      <c r="B100" s="190"/>
      <c r="C100" s="191"/>
      <c r="D100" s="192" t="s">
        <v>69</v>
      </c>
      <c r="E100" s="250" t="s">
        <v>150</v>
      </c>
      <c r="F100" s="250" t="s">
        <v>325</v>
      </c>
      <c r="G100" s="191"/>
      <c r="H100" s="191"/>
      <c r="I100" s="194"/>
      <c r="J100" s="251">
        <f>BK100</f>
        <v>0</v>
      </c>
      <c r="K100" s="191"/>
      <c r="L100" s="196"/>
      <c r="M100" s="197"/>
      <c r="N100" s="198"/>
      <c r="O100" s="198"/>
      <c r="P100" s="199">
        <f>SUM(P101:P106)</f>
        <v>0</v>
      </c>
      <c r="Q100" s="198"/>
      <c r="R100" s="199">
        <f>SUM(R101:R106)</f>
        <v>0</v>
      </c>
      <c r="S100" s="198"/>
      <c r="T100" s="200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78</v>
      </c>
      <c r="AT100" s="202" t="s">
        <v>69</v>
      </c>
      <c r="AU100" s="202" t="s">
        <v>78</v>
      </c>
      <c r="AY100" s="201" t="s">
        <v>132</v>
      </c>
      <c r="BK100" s="203">
        <f>SUM(BK101:BK106)</f>
        <v>0</v>
      </c>
    </row>
    <row r="101" s="2" customFormat="1" ht="16.5" customHeight="1">
      <c r="A101" s="40"/>
      <c r="B101" s="41"/>
      <c r="C101" s="204" t="s">
        <v>157</v>
      </c>
      <c r="D101" s="204" t="s">
        <v>133</v>
      </c>
      <c r="E101" s="205" t="s">
        <v>326</v>
      </c>
      <c r="F101" s="206" t="s">
        <v>327</v>
      </c>
      <c r="G101" s="207" t="s">
        <v>156</v>
      </c>
      <c r="H101" s="208">
        <v>26.699999999999999</v>
      </c>
      <c r="I101" s="209"/>
      <c r="J101" s="210">
        <f>ROUND(I101*H101,2)</f>
        <v>0</v>
      </c>
      <c r="K101" s="206" t="s">
        <v>19</v>
      </c>
      <c r="L101" s="46"/>
      <c r="M101" s="211" t="s">
        <v>19</v>
      </c>
      <c r="N101" s="212" t="s">
        <v>41</v>
      </c>
      <c r="O101" s="86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5" t="s">
        <v>137</v>
      </c>
      <c r="AT101" s="215" t="s">
        <v>133</v>
      </c>
      <c r="AU101" s="215" t="s">
        <v>80</v>
      </c>
      <c r="AY101" s="19" t="s">
        <v>132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9" t="s">
        <v>78</v>
      </c>
      <c r="BK101" s="216">
        <f>ROUND(I101*H101,2)</f>
        <v>0</v>
      </c>
      <c r="BL101" s="19" t="s">
        <v>137</v>
      </c>
      <c r="BM101" s="215" t="s">
        <v>179</v>
      </c>
    </row>
    <row r="102" s="14" customFormat="1">
      <c r="A102" s="14"/>
      <c r="B102" s="228"/>
      <c r="C102" s="229"/>
      <c r="D102" s="219" t="s">
        <v>141</v>
      </c>
      <c r="E102" s="230" t="s">
        <v>19</v>
      </c>
      <c r="F102" s="231" t="s">
        <v>328</v>
      </c>
      <c r="G102" s="229"/>
      <c r="H102" s="232">
        <v>26.699999999999999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8" t="s">
        <v>141</v>
      </c>
      <c r="AU102" s="238" t="s">
        <v>80</v>
      </c>
      <c r="AV102" s="14" t="s">
        <v>80</v>
      </c>
      <c r="AW102" s="14" t="s">
        <v>32</v>
      </c>
      <c r="AX102" s="14" t="s">
        <v>70</v>
      </c>
      <c r="AY102" s="238" t="s">
        <v>132</v>
      </c>
    </row>
    <row r="103" s="15" customFormat="1">
      <c r="A103" s="15"/>
      <c r="B103" s="239"/>
      <c r="C103" s="240"/>
      <c r="D103" s="219" t="s">
        <v>141</v>
      </c>
      <c r="E103" s="241" t="s">
        <v>19</v>
      </c>
      <c r="F103" s="242" t="s">
        <v>148</v>
      </c>
      <c r="G103" s="240"/>
      <c r="H103" s="243">
        <v>26.699999999999999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49" t="s">
        <v>141</v>
      </c>
      <c r="AU103" s="249" t="s">
        <v>80</v>
      </c>
      <c r="AV103" s="15" t="s">
        <v>137</v>
      </c>
      <c r="AW103" s="15" t="s">
        <v>32</v>
      </c>
      <c r="AX103" s="15" t="s">
        <v>78</v>
      </c>
      <c r="AY103" s="249" t="s">
        <v>132</v>
      </c>
    </row>
    <row r="104" s="2" customFormat="1" ht="16.5" customHeight="1">
      <c r="A104" s="40"/>
      <c r="B104" s="41"/>
      <c r="C104" s="204" t="s">
        <v>182</v>
      </c>
      <c r="D104" s="204" t="s">
        <v>133</v>
      </c>
      <c r="E104" s="205" t="s">
        <v>329</v>
      </c>
      <c r="F104" s="206" t="s">
        <v>330</v>
      </c>
      <c r="G104" s="207" t="s">
        <v>185</v>
      </c>
      <c r="H104" s="208">
        <v>89</v>
      </c>
      <c r="I104" s="209"/>
      <c r="J104" s="210">
        <f>ROUND(I104*H104,2)</f>
        <v>0</v>
      </c>
      <c r="K104" s="206" t="s">
        <v>19</v>
      </c>
      <c r="L104" s="46"/>
      <c r="M104" s="211" t="s">
        <v>19</v>
      </c>
      <c r="N104" s="212" t="s">
        <v>41</v>
      </c>
      <c r="O104" s="86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5" t="s">
        <v>137</v>
      </c>
      <c r="AT104" s="215" t="s">
        <v>133</v>
      </c>
      <c r="AU104" s="215" t="s">
        <v>80</v>
      </c>
      <c r="AY104" s="19" t="s">
        <v>132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9" t="s">
        <v>78</v>
      </c>
      <c r="BK104" s="216">
        <f>ROUND(I104*H104,2)</f>
        <v>0</v>
      </c>
      <c r="BL104" s="19" t="s">
        <v>137</v>
      </c>
      <c r="BM104" s="215" t="s">
        <v>186</v>
      </c>
    </row>
    <row r="105" s="2" customFormat="1" ht="16.5" customHeight="1">
      <c r="A105" s="40"/>
      <c r="B105" s="41"/>
      <c r="C105" s="204" t="s">
        <v>163</v>
      </c>
      <c r="D105" s="204" t="s">
        <v>133</v>
      </c>
      <c r="E105" s="205" t="s">
        <v>331</v>
      </c>
      <c r="F105" s="206" t="s">
        <v>330</v>
      </c>
      <c r="G105" s="207" t="s">
        <v>185</v>
      </c>
      <c r="H105" s="208">
        <v>89</v>
      </c>
      <c r="I105" s="209"/>
      <c r="J105" s="210">
        <f>ROUND(I105*H105,2)</f>
        <v>0</v>
      </c>
      <c r="K105" s="206" t="s">
        <v>19</v>
      </c>
      <c r="L105" s="46"/>
      <c r="M105" s="211" t="s">
        <v>19</v>
      </c>
      <c r="N105" s="212" t="s">
        <v>41</v>
      </c>
      <c r="O105" s="86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5" t="s">
        <v>137</v>
      </c>
      <c r="AT105" s="215" t="s">
        <v>133</v>
      </c>
      <c r="AU105" s="215" t="s">
        <v>80</v>
      </c>
      <c r="AY105" s="19" t="s">
        <v>132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9" t="s">
        <v>78</v>
      </c>
      <c r="BK105" s="216">
        <f>ROUND(I105*H105,2)</f>
        <v>0</v>
      </c>
      <c r="BL105" s="19" t="s">
        <v>137</v>
      </c>
      <c r="BM105" s="215" t="s">
        <v>190</v>
      </c>
    </row>
    <row r="106" s="2" customFormat="1" ht="16.5" customHeight="1">
      <c r="A106" s="40"/>
      <c r="B106" s="41"/>
      <c r="C106" s="204" t="s">
        <v>193</v>
      </c>
      <c r="D106" s="204" t="s">
        <v>133</v>
      </c>
      <c r="E106" s="205" t="s">
        <v>332</v>
      </c>
      <c r="F106" s="206" t="s">
        <v>333</v>
      </c>
      <c r="G106" s="207" t="s">
        <v>334</v>
      </c>
      <c r="H106" s="208">
        <v>1</v>
      </c>
      <c r="I106" s="209"/>
      <c r="J106" s="210">
        <f>ROUND(I106*H106,2)</f>
        <v>0</v>
      </c>
      <c r="K106" s="206" t="s">
        <v>19</v>
      </c>
      <c r="L106" s="46"/>
      <c r="M106" s="211" t="s">
        <v>19</v>
      </c>
      <c r="N106" s="212" t="s">
        <v>41</v>
      </c>
      <c r="O106" s="86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5" t="s">
        <v>137</v>
      </c>
      <c r="AT106" s="215" t="s">
        <v>133</v>
      </c>
      <c r="AU106" s="215" t="s">
        <v>80</v>
      </c>
      <c r="AY106" s="19" t="s">
        <v>132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9" t="s">
        <v>78</v>
      </c>
      <c r="BK106" s="216">
        <f>ROUND(I106*H106,2)</f>
        <v>0</v>
      </c>
      <c r="BL106" s="19" t="s">
        <v>137</v>
      </c>
      <c r="BM106" s="215" t="s">
        <v>198</v>
      </c>
    </row>
    <row r="107" s="12" customFormat="1" ht="22.8" customHeight="1">
      <c r="A107" s="12"/>
      <c r="B107" s="190"/>
      <c r="C107" s="191"/>
      <c r="D107" s="192" t="s">
        <v>69</v>
      </c>
      <c r="E107" s="250" t="s">
        <v>137</v>
      </c>
      <c r="F107" s="250" t="s">
        <v>335</v>
      </c>
      <c r="G107" s="191"/>
      <c r="H107" s="191"/>
      <c r="I107" s="194"/>
      <c r="J107" s="251">
        <f>BK107</f>
        <v>0</v>
      </c>
      <c r="K107" s="191"/>
      <c r="L107" s="196"/>
      <c r="M107" s="197"/>
      <c r="N107" s="198"/>
      <c r="O107" s="198"/>
      <c r="P107" s="199">
        <f>SUM(P108:P121)</f>
        <v>0</v>
      </c>
      <c r="Q107" s="198"/>
      <c r="R107" s="199">
        <f>SUM(R108:R121)</f>
        <v>0</v>
      </c>
      <c r="S107" s="198"/>
      <c r="T107" s="200">
        <f>SUM(T108:T121)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78</v>
      </c>
      <c r="AT107" s="202" t="s">
        <v>69</v>
      </c>
      <c r="AU107" s="202" t="s">
        <v>78</v>
      </c>
      <c r="AY107" s="201" t="s">
        <v>132</v>
      </c>
      <c r="BK107" s="203">
        <f>SUM(BK108:BK121)</f>
        <v>0</v>
      </c>
    </row>
    <row r="108" s="2" customFormat="1" ht="16.5" customHeight="1">
      <c r="A108" s="40"/>
      <c r="B108" s="41"/>
      <c r="C108" s="204" t="s">
        <v>8</v>
      </c>
      <c r="D108" s="204" t="s">
        <v>133</v>
      </c>
      <c r="E108" s="205" t="s">
        <v>336</v>
      </c>
      <c r="F108" s="206" t="s">
        <v>337</v>
      </c>
      <c r="G108" s="207" t="s">
        <v>156</v>
      </c>
      <c r="H108" s="208">
        <v>864</v>
      </c>
      <c r="I108" s="209"/>
      <c r="J108" s="210">
        <f>ROUND(I108*H108,2)</f>
        <v>0</v>
      </c>
      <c r="K108" s="206" t="s">
        <v>19</v>
      </c>
      <c r="L108" s="46"/>
      <c r="M108" s="211" t="s">
        <v>19</v>
      </c>
      <c r="N108" s="212" t="s">
        <v>41</v>
      </c>
      <c r="O108" s="86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5" t="s">
        <v>137</v>
      </c>
      <c r="AT108" s="215" t="s">
        <v>133</v>
      </c>
      <c r="AU108" s="215" t="s">
        <v>80</v>
      </c>
      <c r="AY108" s="19" t="s">
        <v>132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9" t="s">
        <v>78</v>
      </c>
      <c r="BK108" s="216">
        <f>ROUND(I108*H108,2)</f>
        <v>0</v>
      </c>
      <c r="BL108" s="19" t="s">
        <v>137</v>
      </c>
      <c r="BM108" s="215" t="s">
        <v>202</v>
      </c>
    </row>
    <row r="109" s="14" customFormat="1">
      <c r="A109" s="14"/>
      <c r="B109" s="228"/>
      <c r="C109" s="229"/>
      <c r="D109" s="219" t="s">
        <v>141</v>
      </c>
      <c r="E109" s="230" t="s">
        <v>19</v>
      </c>
      <c r="F109" s="231" t="s">
        <v>338</v>
      </c>
      <c r="G109" s="229"/>
      <c r="H109" s="232">
        <v>864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8" t="s">
        <v>141</v>
      </c>
      <c r="AU109" s="238" t="s">
        <v>80</v>
      </c>
      <c r="AV109" s="14" t="s">
        <v>80</v>
      </c>
      <c r="AW109" s="14" t="s">
        <v>32</v>
      </c>
      <c r="AX109" s="14" t="s">
        <v>70</v>
      </c>
      <c r="AY109" s="238" t="s">
        <v>132</v>
      </c>
    </row>
    <row r="110" s="15" customFormat="1">
      <c r="A110" s="15"/>
      <c r="B110" s="239"/>
      <c r="C110" s="240"/>
      <c r="D110" s="219" t="s">
        <v>141</v>
      </c>
      <c r="E110" s="241" t="s">
        <v>19</v>
      </c>
      <c r="F110" s="242" t="s">
        <v>148</v>
      </c>
      <c r="G110" s="240"/>
      <c r="H110" s="243">
        <v>864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49" t="s">
        <v>141</v>
      </c>
      <c r="AU110" s="249" t="s">
        <v>80</v>
      </c>
      <c r="AV110" s="15" t="s">
        <v>137</v>
      </c>
      <c r="AW110" s="15" t="s">
        <v>32</v>
      </c>
      <c r="AX110" s="15" t="s">
        <v>78</v>
      </c>
      <c r="AY110" s="249" t="s">
        <v>132</v>
      </c>
    </row>
    <row r="111" s="2" customFormat="1" ht="16.5" customHeight="1">
      <c r="A111" s="40"/>
      <c r="B111" s="41"/>
      <c r="C111" s="204" t="s">
        <v>205</v>
      </c>
      <c r="D111" s="204" t="s">
        <v>133</v>
      </c>
      <c r="E111" s="205" t="s">
        <v>339</v>
      </c>
      <c r="F111" s="206" t="s">
        <v>340</v>
      </c>
      <c r="G111" s="207" t="s">
        <v>185</v>
      </c>
      <c r="H111" s="208">
        <v>240</v>
      </c>
      <c r="I111" s="209"/>
      <c r="J111" s="210">
        <f>ROUND(I111*H111,2)</f>
        <v>0</v>
      </c>
      <c r="K111" s="206" t="s">
        <v>19</v>
      </c>
      <c r="L111" s="46"/>
      <c r="M111" s="211" t="s">
        <v>19</v>
      </c>
      <c r="N111" s="212" t="s">
        <v>41</v>
      </c>
      <c r="O111" s="86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5" t="s">
        <v>137</v>
      </c>
      <c r="AT111" s="215" t="s">
        <v>133</v>
      </c>
      <c r="AU111" s="215" t="s">
        <v>80</v>
      </c>
      <c r="AY111" s="19" t="s">
        <v>132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9" t="s">
        <v>78</v>
      </c>
      <c r="BK111" s="216">
        <f>ROUND(I111*H111,2)</f>
        <v>0</v>
      </c>
      <c r="BL111" s="19" t="s">
        <v>137</v>
      </c>
      <c r="BM111" s="215" t="s">
        <v>208</v>
      </c>
    </row>
    <row r="112" s="2" customFormat="1" ht="16.5" customHeight="1">
      <c r="A112" s="40"/>
      <c r="B112" s="41"/>
      <c r="C112" s="204" t="s">
        <v>176</v>
      </c>
      <c r="D112" s="204" t="s">
        <v>133</v>
      </c>
      <c r="E112" s="205" t="s">
        <v>341</v>
      </c>
      <c r="F112" s="206" t="s">
        <v>342</v>
      </c>
      <c r="G112" s="207" t="s">
        <v>185</v>
      </c>
      <c r="H112" s="208">
        <v>240</v>
      </c>
      <c r="I112" s="209"/>
      <c r="J112" s="210">
        <f>ROUND(I112*H112,2)</f>
        <v>0</v>
      </c>
      <c r="K112" s="206" t="s">
        <v>19</v>
      </c>
      <c r="L112" s="46"/>
      <c r="M112" s="211" t="s">
        <v>19</v>
      </c>
      <c r="N112" s="212" t="s">
        <v>41</v>
      </c>
      <c r="O112" s="86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5" t="s">
        <v>137</v>
      </c>
      <c r="AT112" s="215" t="s">
        <v>133</v>
      </c>
      <c r="AU112" s="215" t="s">
        <v>80</v>
      </c>
      <c r="AY112" s="19" t="s">
        <v>132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9" t="s">
        <v>78</v>
      </c>
      <c r="BK112" s="216">
        <f>ROUND(I112*H112,2)</f>
        <v>0</v>
      </c>
      <c r="BL112" s="19" t="s">
        <v>137</v>
      </c>
      <c r="BM112" s="215" t="s">
        <v>212</v>
      </c>
    </row>
    <row r="113" s="2" customFormat="1" ht="16.5" customHeight="1">
      <c r="A113" s="40"/>
      <c r="B113" s="41"/>
      <c r="C113" s="204" t="s">
        <v>215</v>
      </c>
      <c r="D113" s="204" t="s">
        <v>133</v>
      </c>
      <c r="E113" s="205" t="s">
        <v>343</v>
      </c>
      <c r="F113" s="206" t="s">
        <v>344</v>
      </c>
      <c r="G113" s="207" t="s">
        <v>156</v>
      </c>
      <c r="H113" s="208">
        <v>12</v>
      </c>
      <c r="I113" s="209"/>
      <c r="J113" s="210">
        <f>ROUND(I113*H113,2)</f>
        <v>0</v>
      </c>
      <c r="K113" s="206" t="s">
        <v>19</v>
      </c>
      <c r="L113" s="46"/>
      <c r="M113" s="211" t="s">
        <v>19</v>
      </c>
      <c r="N113" s="212" t="s">
        <v>41</v>
      </c>
      <c r="O113" s="86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5" t="s">
        <v>137</v>
      </c>
      <c r="AT113" s="215" t="s">
        <v>133</v>
      </c>
      <c r="AU113" s="215" t="s">
        <v>80</v>
      </c>
      <c r="AY113" s="19" t="s">
        <v>132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9" t="s">
        <v>78</v>
      </c>
      <c r="BK113" s="216">
        <f>ROUND(I113*H113,2)</f>
        <v>0</v>
      </c>
      <c r="BL113" s="19" t="s">
        <v>137</v>
      </c>
      <c r="BM113" s="215" t="s">
        <v>217</v>
      </c>
    </row>
    <row r="114" s="14" customFormat="1">
      <c r="A114" s="14"/>
      <c r="B114" s="228"/>
      <c r="C114" s="229"/>
      <c r="D114" s="219" t="s">
        <v>141</v>
      </c>
      <c r="E114" s="230" t="s">
        <v>19</v>
      </c>
      <c r="F114" s="231" t="s">
        <v>345</v>
      </c>
      <c r="G114" s="229"/>
      <c r="H114" s="232">
        <v>12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8" t="s">
        <v>141</v>
      </c>
      <c r="AU114" s="238" t="s">
        <v>80</v>
      </c>
      <c r="AV114" s="14" t="s">
        <v>80</v>
      </c>
      <c r="AW114" s="14" t="s">
        <v>32</v>
      </c>
      <c r="AX114" s="14" t="s">
        <v>70</v>
      </c>
      <c r="AY114" s="238" t="s">
        <v>132</v>
      </c>
    </row>
    <row r="115" s="15" customFormat="1">
      <c r="A115" s="15"/>
      <c r="B115" s="239"/>
      <c r="C115" s="240"/>
      <c r="D115" s="219" t="s">
        <v>141</v>
      </c>
      <c r="E115" s="241" t="s">
        <v>19</v>
      </c>
      <c r="F115" s="242" t="s">
        <v>148</v>
      </c>
      <c r="G115" s="240"/>
      <c r="H115" s="243">
        <v>12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49" t="s">
        <v>141</v>
      </c>
      <c r="AU115" s="249" t="s">
        <v>80</v>
      </c>
      <c r="AV115" s="15" t="s">
        <v>137</v>
      </c>
      <c r="AW115" s="15" t="s">
        <v>32</v>
      </c>
      <c r="AX115" s="15" t="s">
        <v>78</v>
      </c>
      <c r="AY115" s="249" t="s">
        <v>132</v>
      </c>
    </row>
    <row r="116" s="2" customFormat="1" ht="16.5" customHeight="1">
      <c r="A116" s="40"/>
      <c r="B116" s="41"/>
      <c r="C116" s="204" t="s">
        <v>179</v>
      </c>
      <c r="D116" s="204" t="s">
        <v>133</v>
      </c>
      <c r="E116" s="205" t="s">
        <v>346</v>
      </c>
      <c r="F116" s="206" t="s">
        <v>347</v>
      </c>
      <c r="G116" s="207" t="s">
        <v>156</v>
      </c>
      <c r="H116" s="208">
        <v>72</v>
      </c>
      <c r="I116" s="209"/>
      <c r="J116" s="210">
        <f>ROUND(I116*H116,2)</f>
        <v>0</v>
      </c>
      <c r="K116" s="206" t="s">
        <v>19</v>
      </c>
      <c r="L116" s="46"/>
      <c r="M116" s="211" t="s">
        <v>19</v>
      </c>
      <c r="N116" s="212" t="s">
        <v>41</v>
      </c>
      <c r="O116" s="86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5" t="s">
        <v>137</v>
      </c>
      <c r="AT116" s="215" t="s">
        <v>133</v>
      </c>
      <c r="AU116" s="215" t="s">
        <v>80</v>
      </c>
      <c r="AY116" s="19" t="s">
        <v>132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9" t="s">
        <v>78</v>
      </c>
      <c r="BK116" s="216">
        <f>ROUND(I116*H116,2)</f>
        <v>0</v>
      </c>
      <c r="BL116" s="19" t="s">
        <v>137</v>
      </c>
      <c r="BM116" s="215" t="s">
        <v>220</v>
      </c>
    </row>
    <row r="117" s="14" customFormat="1">
      <c r="A117" s="14"/>
      <c r="B117" s="228"/>
      <c r="C117" s="229"/>
      <c r="D117" s="219" t="s">
        <v>141</v>
      </c>
      <c r="E117" s="230" t="s">
        <v>19</v>
      </c>
      <c r="F117" s="231" t="s">
        <v>348</v>
      </c>
      <c r="G117" s="229"/>
      <c r="H117" s="232">
        <v>72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8" t="s">
        <v>141</v>
      </c>
      <c r="AU117" s="238" t="s">
        <v>80</v>
      </c>
      <c r="AV117" s="14" t="s">
        <v>80</v>
      </c>
      <c r="AW117" s="14" t="s">
        <v>32</v>
      </c>
      <c r="AX117" s="14" t="s">
        <v>70</v>
      </c>
      <c r="AY117" s="238" t="s">
        <v>132</v>
      </c>
    </row>
    <row r="118" s="15" customFormat="1">
      <c r="A118" s="15"/>
      <c r="B118" s="239"/>
      <c r="C118" s="240"/>
      <c r="D118" s="219" t="s">
        <v>141</v>
      </c>
      <c r="E118" s="241" t="s">
        <v>19</v>
      </c>
      <c r="F118" s="242" t="s">
        <v>148</v>
      </c>
      <c r="G118" s="240"/>
      <c r="H118" s="243">
        <v>72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49" t="s">
        <v>141</v>
      </c>
      <c r="AU118" s="249" t="s">
        <v>80</v>
      </c>
      <c r="AV118" s="15" t="s">
        <v>137</v>
      </c>
      <c r="AW118" s="15" t="s">
        <v>32</v>
      </c>
      <c r="AX118" s="15" t="s">
        <v>78</v>
      </c>
      <c r="AY118" s="249" t="s">
        <v>132</v>
      </c>
    </row>
    <row r="119" s="2" customFormat="1" ht="16.5" customHeight="1">
      <c r="A119" s="40"/>
      <c r="B119" s="41"/>
      <c r="C119" s="204" t="s">
        <v>225</v>
      </c>
      <c r="D119" s="204" t="s">
        <v>133</v>
      </c>
      <c r="E119" s="205" t="s">
        <v>349</v>
      </c>
      <c r="F119" s="206" t="s">
        <v>350</v>
      </c>
      <c r="G119" s="207" t="s">
        <v>156</v>
      </c>
      <c r="H119" s="208">
        <v>276</v>
      </c>
      <c r="I119" s="209"/>
      <c r="J119" s="210">
        <f>ROUND(I119*H119,2)</f>
        <v>0</v>
      </c>
      <c r="K119" s="206" t="s">
        <v>19</v>
      </c>
      <c r="L119" s="46"/>
      <c r="M119" s="211" t="s">
        <v>19</v>
      </c>
      <c r="N119" s="212" t="s">
        <v>41</v>
      </c>
      <c r="O119" s="86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5" t="s">
        <v>137</v>
      </c>
      <c r="AT119" s="215" t="s">
        <v>133</v>
      </c>
      <c r="AU119" s="215" t="s">
        <v>80</v>
      </c>
      <c r="AY119" s="19" t="s">
        <v>132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9" t="s">
        <v>78</v>
      </c>
      <c r="BK119" s="216">
        <f>ROUND(I119*H119,2)</f>
        <v>0</v>
      </c>
      <c r="BL119" s="19" t="s">
        <v>137</v>
      </c>
      <c r="BM119" s="215" t="s">
        <v>228</v>
      </c>
    </row>
    <row r="120" s="14" customFormat="1">
      <c r="A120" s="14"/>
      <c r="B120" s="228"/>
      <c r="C120" s="229"/>
      <c r="D120" s="219" t="s">
        <v>141</v>
      </c>
      <c r="E120" s="230" t="s">
        <v>19</v>
      </c>
      <c r="F120" s="231" t="s">
        <v>351</v>
      </c>
      <c r="G120" s="229"/>
      <c r="H120" s="232">
        <v>276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8" t="s">
        <v>141</v>
      </c>
      <c r="AU120" s="238" t="s">
        <v>80</v>
      </c>
      <c r="AV120" s="14" t="s">
        <v>80</v>
      </c>
      <c r="AW120" s="14" t="s">
        <v>32</v>
      </c>
      <c r="AX120" s="14" t="s">
        <v>70</v>
      </c>
      <c r="AY120" s="238" t="s">
        <v>132</v>
      </c>
    </row>
    <row r="121" s="15" customFormat="1">
      <c r="A121" s="15"/>
      <c r="B121" s="239"/>
      <c r="C121" s="240"/>
      <c r="D121" s="219" t="s">
        <v>141</v>
      </c>
      <c r="E121" s="241" t="s">
        <v>19</v>
      </c>
      <c r="F121" s="242" t="s">
        <v>148</v>
      </c>
      <c r="G121" s="240"/>
      <c r="H121" s="243">
        <v>276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49" t="s">
        <v>141</v>
      </c>
      <c r="AU121" s="249" t="s">
        <v>80</v>
      </c>
      <c r="AV121" s="15" t="s">
        <v>137</v>
      </c>
      <c r="AW121" s="15" t="s">
        <v>32</v>
      </c>
      <c r="AX121" s="15" t="s">
        <v>78</v>
      </c>
      <c r="AY121" s="249" t="s">
        <v>132</v>
      </c>
    </row>
    <row r="122" s="12" customFormat="1" ht="22.8" customHeight="1">
      <c r="A122" s="12"/>
      <c r="B122" s="190"/>
      <c r="C122" s="191"/>
      <c r="D122" s="192" t="s">
        <v>69</v>
      </c>
      <c r="E122" s="250" t="s">
        <v>160</v>
      </c>
      <c r="F122" s="250" t="s">
        <v>352</v>
      </c>
      <c r="G122" s="191"/>
      <c r="H122" s="191"/>
      <c r="I122" s="194"/>
      <c r="J122" s="251">
        <f>BK122</f>
        <v>0</v>
      </c>
      <c r="K122" s="191"/>
      <c r="L122" s="196"/>
      <c r="M122" s="197"/>
      <c r="N122" s="198"/>
      <c r="O122" s="198"/>
      <c r="P122" s="199">
        <f>SUM(P123:P128)</f>
        <v>0</v>
      </c>
      <c r="Q122" s="198"/>
      <c r="R122" s="199">
        <f>SUM(R123:R128)</f>
        <v>0</v>
      </c>
      <c r="S122" s="198"/>
      <c r="T122" s="200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78</v>
      </c>
      <c r="AT122" s="202" t="s">
        <v>69</v>
      </c>
      <c r="AU122" s="202" t="s">
        <v>78</v>
      </c>
      <c r="AY122" s="201" t="s">
        <v>132</v>
      </c>
      <c r="BK122" s="203">
        <f>SUM(BK123:BK128)</f>
        <v>0</v>
      </c>
    </row>
    <row r="123" s="2" customFormat="1" ht="16.5" customHeight="1">
      <c r="A123" s="40"/>
      <c r="B123" s="41"/>
      <c r="C123" s="204" t="s">
        <v>186</v>
      </c>
      <c r="D123" s="204" t="s">
        <v>133</v>
      </c>
      <c r="E123" s="205" t="s">
        <v>353</v>
      </c>
      <c r="F123" s="206" t="s">
        <v>337</v>
      </c>
      <c r="G123" s="207" t="s">
        <v>156</v>
      </c>
      <c r="H123" s="208">
        <v>62</v>
      </c>
      <c r="I123" s="209"/>
      <c r="J123" s="210">
        <f>ROUND(I123*H123,2)</f>
        <v>0</v>
      </c>
      <c r="K123" s="206" t="s">
        <v>19</v>
      </c>
      <c r="L123" s="46"/>
      <c r="M123" s="211" t="s">
        <v>19</v>
      </c>
      <c r="N123" s="212" t="s">
        <v>41</v>
      </c>
      <c r="O123" s="86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5" t="s">
        <v>137</v>
      </c>
      <c r="AT123" s="215" t="s">
        <v>133</v>
      </c>
      <c r="AU123" s="215" t="s">
        <v>80</v>
      </c>
      <c r="AY123" s="19" t="s">
        <v>132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9" t="s">
        <v>78</v>
      </c>
      <c r="BK123" s="216">
        <f>ROUND(I123*H123,2)</f>
        <v>0</v>
      </c>
      <c r="BL123" s="19" t="s">
        <v>137</v>
      </c>
      <c r="BM123" s="215" t="s">
        <v>231</v>
      </c>
    </row>
    <row r="124" s="2" customFormat="1" ht="16.5" customHeight="1">
      <c r="A124" s="40"/>
      <c r="B124" s="41"/>
      <c r="C124" s="204" t="s">
        <v>232</v>
      </c>
      <c r="D124" s="204" t="s">
        <v>133</v>
      </c>
      <c r="E124" s="205" t="s">
        <v>354</v>
      </c>
      <c r="F124" s="206" t="s">
        <v>355</v>
      </c>
      <c r="G124" s="207" t="s">
        <v>185</v>
      </c>
      <c r="H124" s="208">
        <v>12</v>
      </c>
      <c r="I124" s="209"/>
      <c r="J124" s="210">
        <f>ROUND(I124*H124,2)</f>
        <v>0</v>
      </c>
      <c r="K124" s="206" t="s">
        <v>19</v>
      </c>
      <c r="L124" s="46"/>
      <c r="M124" s="211" t="s">
        <v>19</v>
      </c>
      <c r="N124" s="212" t="s">
        <v>41</v>
      </c>
      <c r="O124" s="86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5" t="s">
        <v>137</v>
      </c>
      <c r="AT124" s="215" t="s">
        <v>133</v>
      </c>
      <c r="AU124" s="215" t="s">
        <v>80</v>
      </c>
      <c r="AY124" s="19" t="s">
        <v>132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9" t="s">
        <v>78</v>
      </c>
      <c r="BK124" s="216">
        <f>ROUND(I124*H124,2)</f>
        <v>0</v>
      </c>
      <c r="BL124" s="19" t="s">
        <v>137</v>
      </c>
      <c r="BM124" s="215" t="s">
        <v>235</v>
      </c>
    </row>
    <row r="125" s="2" customFormat="1" ht="16.5" customHeight="1">
      <c r="A125" s="40"/>
      <c r="B125" s="41"/>
      <c r="C125" s="204" t="s">
        <v>190</v>
      </c>
      <c r="D125" s="204" t="s">
        <v>133</v>
      </c>
      <c r="E125" s="205" t="s">
        <v>356</v>
      </c>
      <c r="F125" s="206" t="s">
        <v>357</v>
      </c>
      <c r="G125" s="207" t="s">
        <v>185</v>
      </c>
      <c r="H125" s="208">
        <v>12</v>
      </c>
      <c r="I125" s="209"/>
      <c r="J125" s="210">
        <f>ROUND(I125*H125,2)</f>
        <v>0</v>
      </c>
      <c r="K125" s="206" t="s">
        <v>19</v>
      </c>
      <c r="L125" s="46"/>
      <c r="M125" s="211" t="s">
        <v>19</v>
      </c>
      <c r="N125" s="212" t="s">
        <v>41</v>
      </c>
      <c r="O125" s="86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5" t="s">
        <v>137</v>
      </c>
      <c r="AT125" s="215" t="s">
        <v>133</v>
      </c>
      <c r="AU125" s="215" t="s">
        <v>80</v>
      </c>
      <c r="AY125" s="19" t="s">
        <v>132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9" t="s">
        <v>78</v>
      </c>
      <c r="BK125" s="216">
        <f>ROUND(I125*H125,2)</f>
        <v>0</v>
      </c>
      <c r="BL125" s="19" t="s">
        <v>137</v>
      </c>
      <c r="BM125" s="215" t="s">
        <v>240</v>
      </c>
    </row>
    <row r="126" s="2" customFormat="1" ht="16.5" customHeight="1">
      <c r="A126" s="40"/>
      <c r="B126" s="41"/>
      <c r="C126" s="204" t="s">
        <v>7</v>
      </c>
      <c r="D126" s="204" t="s">
        <v>133</v>
      </c>
      <c r="E126" s="205" t="s">
        <v>358</v>
      </c>
      <c r="F126" s="206" t="s">
        <v>344</v>
      </c>
      <c r="G126" s="207" t="s">
        <v>156</v>
      </c>
      <c r="H126" s="208">
        <v>2</v>
      </c>
      <c r="I126" s="209"/>
      <c r="J126" s="210">
        <f>ROUND(I126*H126,2)</f>
        <v>0</v>
      </c>
      <c r="K126" s="206" t="s">
        <v>19</v>
      </c>
      <c r="L126" s="46"/>
      <c r="M126" s="211" t="s">
        <v>19</v>
      </c>
      <c r="N126" s="212" t="s">
        <v>41</v>
      </c>
      <c r="O126" s="86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5" t="s">
        <v>137</v>
      </c>
      <c r="AT126" s="215" t="s">
        <v>133</v>
      </c>
      <c r="AU126" s="215" t="s">
        <v>80</v>
      </c>
      <c r="AY126" s="19" t="s">
        <v>132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9" t="s">
        <v>78</v>
      </c>
      <c r="BK126" s="216">
        <f>ROUND(I126*H126,2)</f>
        <v>0</v>
      </c>
      <c r="BL126" s="19" t="s">
        <v>137</v>
      </c>
      <c r="BM126" s="215" t="s">
        <v>243</v>
      </c>
    </row>
    <row r="127" s="2" customFormat="1" ht="16.5" customHeight="1">
      <c r="A127" s="40"/>
      <c r="B127" s="41"/>
      <c r="C127" s="204" t="s">
        <v>198</v>
      </c>
      <c r="D127" s="204" t="s">
        <v>133</v>
      </c>
      <c r="E127" s="205" t="s">
        <v>359</v>
      </c>
      <c r="F127" s="206" t="s">
        <v>347</v>
      </c>
      <c r="G127" s="207" t="s">
        <v>156</v>
      </c>
      <c r="H127" s="208">
        <v>8</v>
      </c>
      <c r="I127" s="209"/>
      <c r="J127" s="210">
        <f>ROUND(I127*H127,2)</f>
        <v>0</v>
      </c>
      <c r="K127" s="206" t="s">
        <v>19</v>
      </c>
      <c r="L127" s="46"/>
      <c r="M127" s="211" t="s">
        <v>19</v>
      </c>
      <c r="N127" s="212" t="s">
        <v>41</v>
      </c>
      <c r="O127" s="86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5" t="s">
        <v>137</v>
      </c>
      <c r="AT127" s="215" t="s">
        <v>133</v>
      </c>
      <c r="AU127" s="215" t="s">
        <v>80</v>
      </c>
      <c r="AY127" s="19" t="s">
        <v>132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9" t="s">
        <v>78</v>
      </c>
      <c r="BK127" s="216">
        <f>ROUND(I127*H127,2)</f>
        <v>0</v>
      </c>
      <c r="BL127" s="19" t="s">
        <v>137</v>
      </c>
      <c r="BM127" s="215" t="s">
        <v>246</v>
      </c>
    </row>
    <row r="128" s="2" customFormat="1" ht="16.5" customHeight="1">
      <c r="A128" s="40"/>
      <c r="B128" s="41"/>
      <c r="C128" s="204" t="s">
        <v>248</v>
      </c>
      <c r="D128" s="204" t="s">
        <v>133</v>
      </c>
      <c r="E128" s="205" t="s">
        <v>360</v>
      </c>
      <c r="F128" s="206" t="s">
        <v>350</v>
      </c>
      <c r="G128" s="207" t="s">
        <v>156</v>
      </c>
      <c r="H128" s="208">
        <v>39</v>
      </c>
      <c r="I128" s="209"/>
      <c r="J128" s="210">
        <f>ROUND(I128*H128,2)</f>
        <v>0</v>
      </c>
      <c r="K128" s="206" t="s">
        <v>19</v>
      </c>
      <c r="L128" s="46"/>
      <c r="M128" s="262" t="s">
        <v>19</v>
      </c>
      <c r="N128" s="263" t="s">
        <v>41</v>
      </c>
      <c r="O128" s="264"/>
      <c r="P128" s="265">
        <f>O128*H128</f>
        <v>0</v>
      </c>
      <c r="Q128" s="265">
        <v>0</v>
      </c>
      <c r="R128" s="265">
        <f>Q128*H128</f>
        <v>0</v>
      </c>
      <c r="S128" s="265">
        <v>0</v>
      </c>
      <c r="T128" s="26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5" t="s">
        <v>137</v>
      </c>
      <c r="AT128" s="215" t="s">
        <v>133</v>
      </c>
      <c r="AU128" s="215" t="s">
        <v>80</v>
      </c>
      <c r="AY128" s="19" t="s">
        <v>132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9" t="s">
        <v>78</v>
      </c>
      <c r="BK128" s="216">
        <f>ROUND(I128*H128,2)</f>
        <v>0</v>
      </c>
      <c r="BL128" s="19" t="s">
        <v>137</v>
      </c>
      <c r="BM128" s="215" t="s">
        <v>251</v>
      </c>
    </row>
    <row r="129" s="2" customFormat="1" ht="6.96" customHeight="1">
      <c r="A129" s="40"/>
      <c r="B129" s="61"/>
      <c r="C129" s="62"/>
      <c r="D129" s="62"/>
      <c r="E129" s="62"/>
      <c r="F129" s="62"/>
      <c r="G129" s="62"/>
      <c r="H129" s="62"/>
      <c r="I129" s="62"/>
      <c r="J129" s="62"/>
      <c r="K129" s="62"/>
      <c r="L129" s="46"/>
      <c r="M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</sheetData>
  <sheetProtection sheet="1" autoFilter="0" formatColumns="0" formatRows="0" objects="1" scenarios="1" spinCount="100000" saltValue="w6StKHuQU+g4kxi99ERBqSbJxl/B5gqm6OagZb8rvE9vumXmdc799uSozYFy4Sg6ZU6nTR8k6AoiQJOb58UngQ==" hashValue="GA9+eXPjGPZIHgoC6nzCIzFqLdzokHtFCIt3In3fEYqDHEwTnI8mlNq3Z74MQ6dCs9ecNEZ1gcKZ3TJBrcv47w==" algorithmName="SHA-512" password="EE7F"/>
  <autoFilter ref="C84:K12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Dostavba sportovně rekreačního areálu Petynka, Praha 6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361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27</v>
      </c>
      <c r="G12" s="40"/>
      <c r="H12" s="40"/>
      <c r="I12" s="134" t="s">
        <v>23</v>
      </c>
      <c r="J12" s="139" t="str">
        <f>'Rekapitulace stavby'!AN8</f>
        <v>10. 3. 2025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ROUND((SUM(BE81:BE89)),  2)</f>
        <v>0</v>
      </c>
      <c r="G33" s="40"/>
      <c r="H33" s="40"/>
      <c r="I33" s="150">
        <v>0.20999999999999999</v>
      </c>
      <c r="J33" s="149">
        <f>ROUND(((SUM(BE81:BE89))*I33),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ROUND((SUM(BF81:BF89)),  2)</f>
        <v>0</v>
      </c>
      <c r="G34" s="40"/>
      <c r="H34" s="40"/>
      <c r="I34" s="150">
        <v>0.12</v>
      </c>
      <c r="J34" s="149">
        <f>ROUND(((SUM(BF81:BF89))*I34),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ROUND((SUM(BG81:BG89)),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ROUND((SUM(BH81:BH89)),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ROUND((SUM(BI81:BI89)),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Dostavba sportovně rekreačního areálu Petynka, Praha 6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302 - Odlučovač ropnýc...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362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363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117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Dostavba sportovně rekreačního areálu Petynka, Praha 6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302 - Odlučovač ropnýc...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10. 3. 2025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31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33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118</v>
      </c>
      <c r="D80" s="182" t="s">
        <v>55</v>
      </c>
      <c r="E80" s="182" t="s">
        <v>51</v>
      </c>
      <c r="F80" s="182" t="s">
        <v>52</v>
      </c>
      <c r="G80" s="182" t="s">
        <v>119</v>
      </c>
      <c r="H80" s="182" t="s">
        <v>120</v>
      </c>
      <c r="I80" s="182" t="s">
        <v>121</v>
      </c>
      <c r="J80" s="182" t="s">
        <v>110</v>
      </c>
      <c r="K80" s="183" t="s">
        <v>122</v>
      </c>
      <c r="L80" s="184"/>
      <c r="M80" s="94" t="s">
        <v>19</v>
      </c>
      <c r="N80" s="95" t="s">
        <v>40</v>
      </c>
      <c r="O80" s="95" t="s">
        <v>123</v>
      </c>
      <c r="P80" s="95" t="s">
        <v>124</v>
      </c>
      <c r="Q80" s="95" t="s">
        <v>125</v>
      </c>
      <c r="R80" s="95" t="s">
        <v>126</v>
      </c>
      <c r="S80" s="95" t="s">
        <v>127</v>
      </c>
      <c r="T80" s="96" t="s">
        <v>128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129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69</v>
      </c>
      <c r="AU81" s="19" t="s">
        <v>111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69</v>
      </c>
      <c r="E82" s="193" t="s">
        <v>364</v>
      </c>
      <c r="F82" s="193" t="s">
        <v>365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137</v>
      </c>
      <c r="AT82" s="202" t="s">
        <v>69</v>
      </c>
      <c r="AU82" s="202" t="s">
        <v>70</v>
      </c>
      <c r="AY82" s="201" t="s">
        <v>132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69</v>
      </c>
      <c r="E83" s="250" t="s">
        <v>366</v>
      </c>
      <c r="F83" s="250" t="s">
        <v>367</v>
      </c>
      <c r="G83" s="191"/>
      <c r="H83" s="191"/>
      <c r="I83" s="194"/>
      <c r="J83" s="251">
        <f>BK83</f>
        <v>0</v>
      </c>
      <c r="K83" s="191"/>
      <c r="L83" s="196"/>
      <c r="M83" s="197"/>
      <c r="N83" s="198"/>
      <c r="O83" s="198"/>
      <c r="P83" s="199">
        <f>SUM(P84:P89)</f>
        <v>0</v>
      </c>
      <c r="Q83" s="198"/>
      <c r="R83" s="199">
        <f>SUM(R84:R89)</f>
        <v>0</v>
      </c>
      <c r="S83" s="198"/>
      <c r="T83" s="200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137</v>
      </c>
      <c r="AT83" s="202" t="s">
        <v>69</v>
      </c>
      <c r="AU83" s="202" t="s">
        <v>78</v>
      </c>
      <c r="AY83" s="201" t="s">
        <v>132</v>
      </c>
      <c r="BK83" s="203">
        <f>SUM(BK84:BK89)</f>
        <v>0</v>
      </c>
    </row>
    <row r="84" s="2" customFormat="1" ht="16.5" customHeight="1">
      <c r="A84" s="40"/>
      <c r="B84" s="41"/>
      <c r="C84" s="204" t="s">
        <v>78</v>
      </c>
      <c r="D84" s="204" t="s">
        <v>133</v>
      </c>
      <c r="E84" s="205" t="s">
        <v>368</v>
      </c>
      <c r="F84" s="206" t="s">
        <v>369</v>
      </c>
      <c r="G84" s="207" t="s">
        <v>156</v>
      </c>
      <c r="H84" s="208">
        <v>108</v>
      </c>
      <c r="I84" s="209"/>
      <c r="J84" s="210">
        <f>ROUND(I84*H84,2)</f>
        <v>0</v>
      </c>
      <c r="K84" s="206" t="s">
        <v>19</v>
      </c>
      <c r="L84" s="46"/>
      <c r="M84" s="211" t="s">
        <v>19</v>
      </c>
      <c r="N84" s="212" t="s">
        <v>41</v>
      </c>
      <c r="O84" s="86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5" t="s">
        <v>370</v>
      </c>
      <c r="AT84" s="215" t="s">
        <v>133</v>
      </c>
      <c r="AU84" s="215" t="s">
        <v>80</v>
      </c>
      <c r="AY84" s="19" t="s">
        <v>132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9" t="s">
        <v>78</v>
      </c>
      <c r="BK84" s="216">
        <f>ROUND(I84*H84,2)</f>
        <v>0</v>
      </c>
      <c r="BL84" s="19" t="s">
        <v>370</v>
      </c>
      <c r="BM84" s="215" t="s">
        <v>80</v>
      </c>
    </row>
    <row r="85" s="2" customFormat="1" ht="16.5" customHeight="1">
      <c r="A85" s="40"/>
      <c r="B85" s="41"/>
      <c r="C85" s="204" t="s">
        <v>80</v>
      </c>
      <c r="D85" s="204" t="s">
        <v>133</v>
      </c>
      <c r="E85" s="205" t="s">
        <v>371</v>
      </c>
      <c r="F85" s="206" t="s">
        <v>372</v>
      </c>
      <c r="G85" s="207" t="s">
        <v>136</v>
      </c>
      <c r="H85" s="208">
        <v>24</v>
      </c>
      <c r="I85" s="209"/>
      <c r="J85" s="210">
        <f>ROUND(I85*H85,2)</f>
        <v>0</v>
      </c>
      <c r="K85" s="206" t="s">
        <v>19</v>
      </c>
      <c r="L85" s="46"/>
      <c r="M85" s="211" t="s">
        <v>19</v>
      </c>
      <c r="N85" s="212" t="s">
        <v>41</v>
      </c>
      <c r="O85" s="86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5" t="s">
        <v>370</v>
      </c>
      <c r="AT85" s="215" t="s">
        <v>133</v>
      </c>
      <c r="AU85" s="215" t="s">
        <v>80</v>
      </c>
      <c r="AY85" s="19" t="s">
        <v>132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9" t="s">
        <v>78</v>
      </c>
      <c r="BK85" s="216">
        <f>ROUND(I85*H85,2)</f>
        <v>0</v>
      </c>
      <c r="BL85" s="19" t="s">
        <v>370</v>
      </c>
      <c r="BM85" s="215" t="s">
        <v>137</v>
      </c>
    </row>
    <row r="86" s="2" customFormat="1" ht="16.5" customHeight="1">
      <c r="A86" s="40"/>
      <c r="B86" s="41"/>
      <c r="C86" s="204" t="s">
        <v>150</v>
      </c>
      <c r="D86" s="204" t="s">
        <v>133</v>
      </c>
      <c r="E86" s="205" t="s">
        <v>373</v>
      </c>
      <c r="F86" s="206" t="s">
        <v>374</v>
      </c>
      <c r="G86" s="207" t="s">
        <v>277</v>
      </c>
      <c r="H86" s="208">
        <v>1</v>
      </c>
      <c r="I86" s="209"/>
      <c r="J86" s="210">
        <f>ROUND(I86*H86,2)</f>
        <v>0</v>
      </c>
      <c r="K86" s="206" t="s">
        <v>19</v>
      </c>
      <c r="L86" s="46"/>
      <c r="M86" s="211" t="s">
        <v>19</v>
      </c>
      <c r="N86" s="212" t="s">
        <v>41</v>
      </c>
      <c r="O86" s="86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5" t="s">
        <v>370</v>
      </c>
      <c r="AT86" s="215" t="s">
        <v>133</v>
      </c>
      <c r="AU86" s="215" t="s">
        <v>80</v>
      </c>
      <c r="AY86" s="19" t="s">
        <v>132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9" t="s">
        <v>78</v>
      </c>
      <c r="BK86" s="216">
        <f>ROUND(I86*H86,2)</f>
        <v>0</v>
      </c>
      <c r="BL86" s="19" t="s">
        <v>370</v>
      </c>
      <c r="BM86" s="215" t="s">
        <v>153</v>
      </c>
    </row>
    <row r="87" s="2" customFormat="1" ht="16.5" customHeight="1">
      <c r="A87" s="40"/>
      <c r="B87" s="41"/>
      <c r="C87" s="204" t="s">
        <v>137</v>
      </c>
      <c r="D87" s="204" t="s">
        <v>133</v>
      </c>
      <c r="E87" s="205" t="s">
        <v>375</v>
      </c>
      <c r="F87" s="206" t="s">
        <v>376</v>
      </c>
      <c r="G87" s="207" t="s">
        <v>277</v>
      </c>
      <c r="H87" s="208">
        <v>1</v>
      </c>
      <c r="I87" s="209"/>
      <c r="J87" s="210">
        <f>ROUND(I87*H87,2)</f>
        <v>0</v>
      </c>
      <c r="K87" s="206" t="s">
        <v>19</v>
      </c>
      <c r="L87" s="46"/>
      <c r="M87" s="211" t="s">
        <v>19</v>
      </c>
      <c r="N87" s="212" t="s">
        <v>41</v>
      </c>
      <c r="O87" s="86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5" t="s">
        <v>370</v>
      </c>
      <c r="AT87" s="215" t="s">
        <v>133</v>
      </c>
      <c r="AU87" s="215" t="s">
        <v>80</v>
      </c>
      <c r="AY87" s="19" t="s">
        <v>132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9" t="s">
        <v>78</v>
      </c>
      <c r="BK87" s="216">
        <f>ROUND(I87*H87,2)</f>
        <v>0</v>
      </c>
      <c r="BL87" s="19" t="s">
        <v>370</v>
      </c>
      <c r="BM87" s="215" t="s">
        <v>157</v>
      </c>
    </row>
    <row r="88" s="2" customFormat="1" ht="16.5" customHeight="1">
      <c r="A88" s="40"/>
      <c r="B88" s="41"/>
      <c r="C88" s="204" t="s">
        <v>160</v>
      </c>
      <c r="D88" s="204" t="s">
        <v>133</v>
      </c>
      <c r="E88" s="205" t="s">
        <v>377</v>
      </c>
      <c r="F88" s="206" t="s">
        <v>378</v>
      </c>
      <c r="G88" s="207" t="s">
        <v>379</v>
      </c>
      <c r="H88" s="208">
        <v>2</v>
      </c>
      <c r="I88" s="209"/>
      <c r="J88" s="210">
        <f>ROUND(I88*H88,2)</f>
        <v>0</v>
      </c>
      <c r="K88" s="206" t="s">
        <v>19</v>
      </c>
      <c r="L88" s="46"/>
      <c r="M88" s="211" t="s">
        <v>19</v>
      </c>
      <c r="N88" s="212" t="s">
        <v>41</v>
      </c>
      <c r="O88" s="86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5" t="s">
        <v>370</v>
      </c>
      <c r="AT88" s="215" t="s">
        <v>133</v>
      </c>
      <c r="AU88" s="215" t="s">
        <v>80</v>
      </c>
      <c r="AY88" s="19" t="s">
        <v>132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9" t="s">
        <v>78</v>
      </c>
      <c r="BK88" s="216">
        <f>ROUND(I88*H88,2)</f>
        <v>0</v>
      </c>
      <c r="BL88" s="19" t="s">
        <v>370</v>
      </c>
      <c r="BM88" s="215" t="s">
        <v>163</v>
      </c>
    </row>
    <row r="89" s="2" customFormat="1" ht="16.5" customHeight="1">
      <c r="A89" s="40"/>
      <c r="B89" s="41"/>
      <c r="C89" s="204" t="s">
        <v>153</v>
      </c>
      <c r="D89" s="204" t="s">
        <v>133</v>
      </c>
      <c r="E89" s="205" t="s">
        <v>380</v>
      </c>
      <c r="F89" s="206" t="s">
        <v>381</v>
      </c>
      <c r="G89" s="207" t="s">
        <v>379</v>
      </c>
      <c r="H89" s="208">
        <v>1</v>
      </c>
      <c r="I89" s="209"/>
      <c r="J89" s="210">
        <f>ROUND(I89*H89,2)</f>
        <v>0</v>
      </c>
      <c r="K89" s="206" t="s">
        <v>19</v>
      </c>
      <c r="L89" s="46"/>
      <c r="M89" s="262" t="s">
        <v>19</v>
      </c>
      <c r="N89" s="263" t="s">
        <v>41</v>
      </c>
      <c r="O89" s="264"/>
      <c r="P89" s="265">
        <f>O89*H89</f>
        <v>0</v>
      </c>
      <c r="Q89" s="265">
        <v>0</v>
      </c>
      <c r="R89" s="265">
        <f>Q89*H89</f>
        <v>0</v>
      </c>
      <c r="S89" s="265">
        <v>0</v>
      </c>
      <c r="T89" s="26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5" t="s">
        <v>370</v>
      </c>
      <c r="AT89" s="215" t="s">
        <v>133</v>
      </c>
      <c r="AU89" s="215" t="s">
        <v>80</v>
      </c>
      <c r="AY89" s="19" t="s">
        <v>132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9" t="s">
        <v>78</v>
      </c>
      <c r="BK89" s="216">
        <f>ROUND(I89*H89,2)</f>
        <v>0</v>
      </c>
      <c r="BL89" s="19" t="s">
        <v>370</v>
      </c>
      <c r="BM89" s="215" t="s">
        <v>8</v>
      </c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46"/>
      <c r="M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</sheetData>
  <sheetProtection sheet="1" autoFilter="0" formatColumns="0" formatRows="0" objects="1" scenarios="1" spinCount="100000" saltValue="gzsuWvtuWxAgyqk5lhpzQGCd+/p8LPcP3grJqCgR8LN/fbDt0M0NXo9Yes3bWMUDBaSp/fNiyP3/EpHw1fyOAg==" hashValue="HgRPsEMjr/JcMhwNZsHI+iAqfxoRk9iBfpDnONfsxav/y4IB9CT8W77kp26ZxW4di/pziBLB1JmFGJOhstvRhA==" algorithmName="SHA-512" password="EE7F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Dostavba sportovně rekreačního areálu Petynka, Praha 6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382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27</v>
      </c>
      <c r="G12" s="40"/>
      <c r="H12" s="40"/>
      <c r="I12" s="134" t="s">
        <v>23</v>
      </c>
      <c r="J12" s="139" t="str">
        <f>'Rekapitulace stavby'!AN8</f>
        <v>10. 3. 2025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ROUND((SUM(BE81:BE94)),  2)</f>
        <v>0</v>
      </c>
      <c r="G33" s="40"/>
      <c r="H33" s="40"/>
      <c r="I33" s="150">
        <v>0.20999999999999999</v>
      </c>
      <c r="J33" s="149">
        <f>ROUND(((SUM(BE81:BE94))*I33),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ROUND((SUM(BF81:BF94)),  2)</f>
        <v>0</v>
      </c>
      <c r="G34" s="40"/>
      <c r="H34" s="40"/>
      <c r="I34" s="150">
        <v>0.12</v>
      </c>
      <c r="J34" s="149">
        <f>ROUND(((SUM(BF81:BF94))*I34),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ROUND((SUM(BG81:BG94)),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ROUND((SUM(BH81:BH94)),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ROUND((SUM(BI81:BI94)),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Dostavba sportovně rekreačního areálu Petynka, Praha 6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303 - Retenční nádrž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383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384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117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Dostavba sportovně rekreačního areálu Petynka, Praha 6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303 - Retenční nádrž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10. 3. 2025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31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33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118</v>
      </c>
      <c r="D80" s="182" t="s">
        <v>55</v>
      </c>
      <c r="E80" s="182" t="s">
        <v>51</v>
      </c>
      <c r="F80" s="182" t="s">
        <v>52</v>
      </c>
      <c r="G80" s="182" t="s">
        <v>119</v>
      </c>
      <c r="H80" s="182" t="s">
        <v>120</v>
      </c>
      <c r="I80" s="182" t="s">
        <v>121</v>
      </c>
      <c r="J80" s="182" t="s">
        <v>110</v>
      </c>
      <c r="K80" s="183" t="s">
        <v>122</v>
      </c>
      <c r="L80" s="184"/>
      <c r="M80" s="94" t="s">
        <v>19</v>
      </c>
      <c r="N80" s="95" t="s">
        <v>40</v>
      </c>
      <c r="O80" s="95" t="s">
        <v>123</v>
      </c>
      <c r="P80" s="95" t="s">
        <v>124</v>
      </c>
      <c r="Q80" s="95" t="s">
        <v>125</v>
      </c>
      <c r="R80" s="95" t="s">
        <v>126</v>
      </c>
      <c r="S80" s="95" t="s">
        <v>127</v>
      </c>
      <c r="T80" s="96" t="s">
        <v>128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129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69</v>
      </c>
      <c r="AU81" s="19" t="s">
        <v>111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69</v>
      </c>
      <c r="E82" s="193" t="s">
        <v>364</v>
      </c>
      <c r="F82" s="193" t="s">
        <v>385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137</v>
      </c>
      <c r="AT82" s="202" t="s">
        <v>69</v>
      </c>
      <c r="AU82" s="202" t="s">
        <v>70</v>
      </c>
      <c r="AY82" s="201" t="s">
        <v>132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69</v>
      </c>
      <c r="E83" s="250" t="s">
        <v>366</v>
      </c>
      <c r="F83" s="250" t="s">
        <v>386</v>
      </c>
      <c r="G83" s="191"/>
      <c r="H83" s="191"/>
      <c r="I83" s="194"/>
      <c r="J83" s="251">
        <f>BK83</f>
        <v>0</v>
      </c>
      <c r="K83" s="191"/>
      <c r="L83" s="196"/>
      <c r="M83" s="197"/>
      <c r="N83" s="198"/>
      <c r="O83" s="198"/>
      <c r="P83" s="199">
        <f>SUM(P84:P94)</f>
        <v>0</v>
      </c>
      <c r="Q83" s="198"/>
      <c r="R83" s="199">
        <f>SUM(R84:R94)</f>
        <v>0</v>
      </c>
      <c r="S83" s="198"/>
      <c r="T83" s="200">
        <f>SUM(T84:T94)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137</v>
      </c>
      <c r="AT83" s="202" t="s">
        <v>69</v>
      </c>
      <c r="AU83" s="202" t="s">
        <v>78</v>
      </c>
      <c r="AY83" s="201" t="s">
        <v>132</v>
      </c>
      <c r="BK83" s="203">
        <f>SUM(BK84:BK94)</f>
        <v>0</v>
      </c>
    </row>
    <row r="84" s="2" customFormat="1" ht="21.75" customHeight="1">
      <c r="A84" s="40"/>
      <c r="B84" s="41"/>
      <c r="C84" s="204" t="s">
        <v>78</v>
      </c>
      <c r="D84" s="204" t="s">
        <v>133</v>
      </c>
      <c r="E84" s="205" t="s">
        <v>387</v>
      </c>
      <c r="F84" s="206" t="s">
        <v>388</v>
      </c>
      <c r="G84" s="207" t="s">
        <v>156</v>
      </c>
      <c r="H84" s="208">
        <v>324</v>
      </c>
      <c r="I84" s="209"/>
      <c r="J84" s="210">
        <f>ROUND(I84*H84,2)</f>
        <v>0</v>
      </c>
      <c r="K84" s="206" t="s">
        <v>19</v>
      </c>
      <c r="L84" s="46"/>
      <c r="M84" s="211" t="s">
        <v>19</v>
      </c>
      <c r="N84" s="212" t="s">
        <v>41</v>
      </c>
      <c r="O84" s="86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5" t="s">
        <v>370</v>
      </c>
      <c r="AT84" s="215" t="s">
        <v>133</v>
      </c>
      <c r="AU84" s="215" t="s">
        <v>80</v>
      </c>
      <c r="AY84" s="19" t="s">
        <v>132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9" t="s">
        <v>78</v>
      </c>
      <c r="BK84" s="216">
        <f>ROUND(I84*H84,2)</f>
        <v>0</v>
      </c>
      <c r="BL84" s="19" t="s">
        <v>370</v>
      </c>
      <c r="BM84" s="215" t="s">
        <v>80</v>
      </c>
    </row>
    <row r="85" s="14" customFormat="1">
      <c r="A85" s="14"/>
      <c r="B85" s="228"/>
      <c r="C85" s="229"/>
      <c r="D85" s="219" t="s">
        <v>141</v>
      </c>
      <c r="E85" s="230" t="s">
        <v>19</v>
      </c>
      <c r="F85" s="231" t="s">
        <v>389</v>
      </c>
      <c r="G85" s="229"/>
      <c r="H85" s="232">
        <v>324</v>
      </c>
      <c r="I85" s="233"/>
      <c r="J85" s="229"/>
      <c r="K85" s="229"/>
      <c r="L85" s="234"/>
      <c r="M85" s="235"/>
      <c r="N85" s="236"/>
      <c r="O85" s="236"/>
      <c r="P85" s="236"/>
      <c r="Q85" s="236"/>
      <c r="R85" s="236"/>
      <c r="S85" s="236"/>
      <c r="T85" s="237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38" t="s">
        <v>141</v>
      </c>
      <c r="AU85" s="238" t="s">
        <v>80</v>
      </c>
      <c r="AV85" s="14" t="s">
        <v>80</v>
      </c>
      <c r="AW85" s="14" t="s">
        <v>32</v>
      </c>
      <c r="AX85" s="14" t="s">
        <v>70</v>
      </c>
      <c r="AY85" s="238" t="s">
        <v>132</v>
      </c>
    </row>
    <row r="86" s="15" customFormat="1">
      <c r="A86" s="15"/>
      <c r="B86" s="239"/>
      <c r="C86" s="240"/>
      <c r="D86" s="219" t="s">
        <v>141</v>
      </c>
      <c r="E86" s="241" t="s">
        <v>19</v>
      </c>
      <c r="F86" s="242" t="s">
        <v>148</v>
      </c>
      <c r="G86" s="240"/>
      <c r="H86" s="243">
        <v>324</v>
      </c>
      <c r="I86" s="244"/>
      <c r="J86" s="240"/>
      <c r="K86" s="240"/>
      <c r="L86" s="245"/>
      <c r="M86" s="246"/>
      <c r="N86" s="247"/>
      <c r="O86" s="247"/>
      <c r="P86" s="247"/>
      <c r="Q86" s="247"/>
      <c r="R86" s="247"/>
      <c r="S86" s="247"/>
      <c r="T86" s="248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T86" s="249" t="s">
        <v>141</v>
      </c>
      <c r="AU86" s="249" t="s">
        <v>80</v>
      </c>
      <c r="AV86" s="15" t="s">
        <v>137</v>
      </c>
      <c r="AW86" s="15" t="s">
        <v>32</v>
      </c>
      <c r="AX86" s="15" t="s">
        <v>78</v>
      </c>
      <c r="AY86" s="249" t="s">
        <v>132</v>
      </c>
    </row>
    <row r="87" s="2" customFormat="1" ht="16.5" customHeight="1">
      <c r="A87" s="40"/>
      <c r="B87" s="41"/>
      <c r="C87" s="204" t="s">
        <v>80</v>
      </c>
      <c r="D87" s="204" t="s">
        <v>133</v>
      </c>
      <c r="E87" s="205" t="s">
        <v>390</v>
      </c>
      <c r="F87" s="206" t="s">
        <v>391</v>
      </c>
      <c r="G87" s="207" t="s">
        <v>136</v>
      </c>
      <c r="H87" s="208">
        <v>91</v>
      </c>
      <c r="I87" s="209"/>
      <c r="J87" s="210">
        <f>ROUND(I87*H87,2)</f>
        <v>0</v>
      </c>
      <c r="K87" s="206" t="s">
        <v>19</v>
      </c>
      <c r="L87" s="46"/>
      <c r="M87" s="211" t="s">
        <v>19</v>
      </c>
      <c r="N87" s="212" t="s">
        <v>41</v>
      </c>
      <c r="O87" s="86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5" t="s">
        <v>370</v>
      </c>
      <c r="AT87" s="215" t="s">
        <v>133</v>
      </c>
      <c r="AU87" s="215" t="s">
        <v>80</v>
      </c>
      <c r="AY87" s="19" t="s">
        <v>132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9" t="s">
        <v>78</v>
      </c>
      <c r="BK87" s="216">
        <f>ROUND(I87*H87,2)</f>
        <v>0</v>
      </c>
      <c r="BL87" s="19" t="s">
        <v>370</v>
      </c>
      <c r="BM87" s="215" t="s">
        <v>137</v>
      </c>
    </row>
    <row r="88" s="14" customFormat="1">
      <c r="A88" s="14"/>
      <c r="B88" s="228"/>
      <c r="C88" s="229"/>
      <c r="D88" s="219" t="s">
        <v>141</v>
      </c>
      <c r="E88" s="230" t="s">
        <v>19</v>
      </c>
      <c r="F88" s="231" t="s">
        <v>392</v>
      </c>
      <c r="G88" s="229"/>
      <c r="H88" s="232">
        <v>91</v>
      </c>
      <c r="I88" s="233"/>
      <c r="J88" s="229"/>
      <c r="K88" s="229"/>
      <c r="L88" s="234"/>
      <c r="M88" s="235"/>
      <c r="N88" s="236"/>
      <c r="O88" s="236"/>
      <c r="P88" s="236"/>
      <c r="Q88" s="236"/>
      <c r="R88" s="236"/>
      <c r="S88" s="236"/>
      <c r="T88" s="237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38" t="s">
        <v>141</v>
      </c>
      <c r="AU88" s="238" t="s">
        <v>80</v>
      </c>
      <c r="AV88" s="14" t="s">
        <v>80</v>
      </c>
      <c r="AW88" s="14" t="s">
        <v>32</v>
      </c>
      <c r="AX88" s="14" t="s">
        <v>70</v>
      </c>
      <c r="AY88" s="238" t="s">
        <v>132</v>
      </c>
    </row>
    <row r="89" s="15" customFormat="1">
      <c r="A89" s="15"/>
      <c r="B89" s="239"/>
      <c r="C89" s="240"/>
      <c r="D89" s="219" t="s">
        <v>141</v>
      </c>
      <c r="E89" s="241" t="s">
        <v>19</v>
      </c>
      <c r="F89" s="242" t="s">
        <v>148</v>
      </c>
      <c r="G89" s="240"/>
      <c r="H89" s="243">
        <v>91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49" t="s">
        <v>141</v>
      </c>
      <c r="AU89" s="249" t="s">
        <v>80</v>
      </c>
      <c r="AV89" s="15" t="s">
        <v>137</v>
      </c>
      <c r="AW89" s="15" t="s">
        <v>32</v>
      </c>
      <c r="AX89" s="15" t="s">
        <v>78</v>
      </c>
      <c r="AY89" s="249" t="s">
        <v>132</v>
      </c>
    </row>
    <row r="90" s="2" customFormat="1" ht="16.5" customHeight="1">
      <c r="A90" s="40"/>
      <c r="B90" s="41"/>
      <c r="C90" s="204" t="s">
        <v>150</v>
      </c>
      <c r="D90" s="204" t="s">
        <v>133</v>
      </c>
      <c r="E90" s="205" t="s">
        <v>393</v>
      </c>
      <c r="F90" s="206" t="s">
        <v>374</v>
      </c>
      <c r="G90" s="207" t="s">
        <v>379</v>
      </c>
      <c r="H90" s="208">
        <v>1</v>
      </c>
      <c r="I90" s="209"/>
      <c r="J90" s="210">
        <f>ROUND(I90*H90,2)</f>
        <v>0</v>
      </c>
      <c r="K90" s="206" t="s">
        <v>19</v>
      </c>
      <c r="L90" s="46"/>
      <c r="M90" s="211" t="s">
        <v>19</v>
      </c>
      <c r="N90" s="212" t="s">
        <v>41</v>
      </c>
      <c r="O90" s="86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5" t="s">
        <v>370</v>
      </c>
      <c r="AT90" s="215" t="s">
        <v>133</v>
      </c>
      <c r="AU90" s="215" t="s">
        <v>80</v>
      </c>
      <c r="AY90" s="19" t="s">
        <v>132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9" t="s">
        <v>78</v>
      </c>
      <c r="BK90" s="216">
        <f>ROUND(I90*H90,2)</f>
        <v>0</v>
      </c>
      <c r="BL90" s="19" t="s">
        <v>370</v>
      </c>
      <c r="BM90" s="215" t="s">
        <v>153</v>
      </c>
    </row>
    <row r="91" s="2" customFormat="1" ht="16.5" customHeight="1">
      <c r="A91" s="40"/>
      <c r="B91" s="41"/>
      <c r="C91" s="204" t="s">
        <v>137</v>
      </c>
      <c r="D91" s="204" t="s">
        <v>133</v>
      </c>
      <c r="E91" s="205" t="s">
        <v>394</v>
      </c>
      <c r="F91" s="206" t="s">
        <v>395</v>
      </c>
      <c r="G91" s="207" t="s">
        <v>379</v>
      </c>
      <c r="H91" s="208">
        <v>1</v>
      </c>
      <c r="I91" s="209"/>
      <c r="J91" s="210">
        <f>ROUND(I91*H91,2)</f>
        <v>0</v>
      </c>
      <c r="K91" s="206" t="s">
        <v>19</v>
      </c>
      <c r="L91" s="46"/>
      <c r="M91" s="211" t="s">
        <v>19</v>
      </c>
      <c r="N91" s="212" t="s">
        <v>41</v>
      </c>
      <c r="O91" s="86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5" t="s">
        <v>370</v>
      </c>
      <c r="AT91" s="215" t="s">
        <v>133</v>
      </c>
      <c r="AU91" s="215" t="s">
        <v>80</v>
      </c>
      <c r="AY91" s="19" t="s">
        <v>132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9" t="s">
        <v>78</v>
      </c>
      <c r="BK91" s="216">
        <f>ROUND(I91*H91,2)</f>
        <v>0</v>
      </c>
      <c r="BL91" s="19" t="s">
        <v>370</v>
      </c>
      <c r="BM91" s="215" t="s">
        <v>157</v>
      </c>
    </row>
    <row r="92" s="2" customFormat="1" ht="16.5" customHeight="1">
      <c r="A92" s="40"/>
      <c r="B92" s="41"/>
      <c r="C92" s="204" t="s">
        <v>160</v>
      </c>
      <c r="D92" s="204" t="s">
        <v>133</v>
      </c>
      <c r="E92" s="205" t="s">
        <v>396</v>
      </c>
      <c r="F92" s="206" t="s">
        <v>397</v>
      </c>
      <c r="G92" s="207" t="s">
        <v>185</v>
      </c>
      <c r="H92" s="208">
        <v>18</v>
      </c>
      <c r="I92" s="209"/>
      <c r="J92" s="210">
        <f>ROUND(I92*H92,2)</f>
        <v>0</v>
      </c>
      <c r="K92" s="206" t="s">
        <v>19</v>
      </c>
      <c r="L92" s="46"/>
      <c r="M92" s="211" t="s">
        <v>19</v>
      </c>
      <c r="N92" s="212" t="s">
        <v>41</v>
      </c>
      <c r="O92" s="86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5" t="s">
        <v>370</v>
      </c>
      <c r="AT92" s="215" t="s">
        <v>133</v>
      </c>
      <c r="AU92" s="215" t="s">
        <v>80</v>
      </c>
      <c r="AY92" s="19" t="s">
        <v>132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9" t="s">
        <v>78</v>
      </c>
      <c r="BK92" s="216">
        <f>ROUND(I92*H92,2)</f>
        <v>0</v>
      </c>
      <c r="BL92" s="19" t="s">
        <v>370</v>
      </c>
      <c r="BM92" s="215" t="s">
        <v>163</v>
      </c>
    </row>
    <row r="93" s="2" customFormat="1" ht="16.5" customHeight="1">
      <c r="A93" s="40"/>
      <c r="B93" s="41"/>
      <c r="C93" s="204" t="s">
        <v>153</v>
      </c>
      <c r="D93" s="204" t="s">
        <v>133</v>
      </c>
      <c r="E93" s="205" t="s">
        <v>398</v>
      </c>
      <c r="F93" s="206" t="s">
        <v>399</v>
      </c>
      <c r="G93" s="207" t="s">
        <v>379</v>
      </c>
      <c r="H93" s="208">
        <v>2</v>
      </c>
      <c r="I93" s="209"/>
      <c r="J93" s="210">
        <f>ROUND(I93*H93,2)</f>
        <v>0</v>
      </c>
      <c r="K93" s="206" t="s">
        <v>19</v>
      </c>
      <c r="L93" s="46"/>
      <c r="M93" s="211" t="s">
        <v>19</v>
      </c>
      <c r="N93" s="212" t="s">
        <v>41</v>
      </c>
      <c r="O93" s="86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5" t="s">
        <v>370</v>
      </c>
      <c r="AT93" s="215" t="s">
        <v>133</v>
      </c>
      <c r="AU93" s="215" t="s">
        <v>80</v>
      </c>
      <c r="AY93" s="19" t="s">
        <v>132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9" t="s">
        <v>78</v>
      </c>
      <c r="BK93" s="216">
        <f>ROUND(I93*H93,2)</f>
        <v>0</v>
      </c>
      <c r="BL93" s="19" t="s">
        <v>370</v>
      </c>
      <c r="BM93" s="215" t="s">
        <v>8</v>
      </c>
    </row>
    <row r="94" s="2" customFormat="1" ht="16.5" customHeight="1">
      <c r="A94" s="40"/>
      <c r="B94" s="41"/>
      <c r="C94" s="204" t="s">
        <v>173</v>
      </c>
      <c r="D94" s="204" t="s">
        <v>133</v>
      </c>
      <c r="E94" s="205" t="s">
        <v>400</v>
      </c>
      <c r="F94" s="206" t="s">
        <v>381</v>
      </c>
      <c r="G94" s="207" t="s">
        <v>379</v>
      </c>
      <c r="H94" s="208">
        <v>1</v>
      </c>
      <c r="I94" s="209"/>
      <c r="J94" s="210">
        <f>ROUND(I94*H94,2)</f>
        <v>0</v>
      </c>
      <c r="K94" s="206" t="s">
        <v>19</v>
      </c>
      <c r="L94" s="46"/>
      <c r="M94" s="262" t="s">
        <v>19</v>
      </c>
      <c r="N94" s="263" t="s">
        <v>41</v>
      </c>
      <c r="O94" s="264"/>
      <c r="P94" s="265">
        <f>O94*H94</f>
        <v>0</v>
      </c>
      <c r="Q94" s="265">
        <v>0</v>
      </c>
      <c r="R94" s="265">
        <f>Q94*H94</f>
        <v>0</v>
      </c>
      <c r="S94" s="265">
        <v>0</v>
      </c>
      <c r="T94" s="26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5" t="s">
        <v>370</v>
      </c>
      <c r="AT94" s="215" t="s">
        <v>133</v>
      </c>
      <c r="AU94" s="215" t="s">
        <v>80</v>
      </c>
      <c r="AY94" s="19" t="s">
        <v>132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9" t="s">
        <v>78</v>
      </c>
      <c r="BK94" s="216">
        <f>ROUND(I94*H94,2)</f>
        <v>0</v>
      </c>
      <c r="BL94" s="19" t="s">
        <v>370</v>
      </c>
      <c r="BM94" s="215" t="s">
        <v>176</v>
      </c>
    </row>
    <row r="95" s="2" customFormat="1" ht="6.96" customHeight="1">
      <c r="A95" s="40"/>
      <c r="B95" s="61"/>
      <c r="C95" s="62"/>
      <c r="D95" s="62"/>
      <c r="E95" s="62"/>
      <c r="F95" s="62"/>
      <c r="G95" s="62"/>
      <c r="H95" s="62"/>
      <c r="I95" s="62"/>
      <c r="J95" s="62"/>
      <c r="K95" s="62"/>
      <c r="L95" s="46"/>
      <c r="M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</sheetData>
  <sheetProtection sheet="1" autoFilter="0" formatColumns="0" formatRows="0" objects="1" scenarios="1" spinCount="100000" saltValue="EJlGt9rgjX5akp9y08skg6OEstX52J8N7PDc83sO/IDxLS0iiFDcXbafRmyumBJxJZI41A9ejbe+2PARzxAwYw==" hashValue="2oCCWeLeOB7u1R8bEFDsVJThh5hvEXX0IcK3RdGDcOHCfo4ygi86t4zkCsBVs6bv69+kiQ3UbloHAWts7tjDhw==" algorithmName="SHA-512" password="EE7F"/>
  <autoFilter ref="C80:K9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Dostavba sportovně rekreačního areálu Petynka, Praha 6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401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27</v>
      </c>
      <c r="G12" s="40"/>
      <c r="H12" s="40"/>
      <c r="I12" s="134" t="s">
        <v>23</v>
      </c>
      <c r="J12" s="139" t="str">
        <f>'Rekapitulace stavby'!AN8</f>
        <v>10. 3. 2025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ROUND((SUM(BE81:BE93)),  2)</f>
        <v>0</v>
      </c>
      <c r="G33" s="40"/>
      <c r="H33" s="40"/>
      <c r="I33" s="150">
        <v>0.20999999999999999</v>
      </c>
      <c r="J33" s="149">
        <f>ROUND(((SUM(BE81:BE93))*I33),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ROUND((SUM(BF81:BF93)),  2)</f>
        <v>0</v>
      </c>
      <c r="G34" s="40"/>
      <c r="H34" s="40"/>
      <c r="I34" s="150">
        <v>0.12</v>
      </c>
      <c r="J34" s="149">
        <f>ROUND(((SUM(BF81:BF93))*I34),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ROUND((SUM(BG81:BG93)),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ROUND((SUM(BH81:BH93)),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ROUND((SUM(BI81:BI93)),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Dostavba sportovně rekreačního areálu Petynka, Praha 6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304 - Akumulační nádrž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402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403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117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Dostavba sportovně rekreačního areálu Petynka, Praha 6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304 - Akumulační nádrž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10. 3. 2025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31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33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118</v>
      </c>
      <c r="D80" s="182" t="s">
        <v>55</v>
      </c>
      <c r="E80" s="182" t="s">
        <v>51</v>
      </c>
      <c r="F80" s="182" t="s">
        <v>52</v>
      </c>
      <c r="G80" s="182" t="s">
        <v>119</v>
      </c>
      <c r="H80" s="182" t="s">
        <v>120</v>
      </c>
      <c r="I80" s="182" t="s">
        <v>121</v>
      </c>
      <c r="J80" s="182" t="s">
        <v>110</v>
      </c>
      <c r="K80" s="183" t="s">
        <v>122</v>
      </c>
      <c r="L80" s="184"/>
      <c r="M80" s="94" t="s">
        <v>19</v>
      </c>
      <c r="N80" s="95" t="s">
        <v>40</v>
      </c>
      <c r="O80" s="95" t="s">
        <v>123</v>
      </c>
      <c r="P80" s="95" t="s">
        <v>124</v>
      </c>
      <c r="Q80" s="95" t="s">
        <v>125</v>
      </c>
      <c r="R80" s="95" t="s">
        <v>126</v>
      </c>
      <c r="S80" s="95" t="s">
        <v>127</v>
      </c>
      <c r="T80" s="96" t="s">
        <v>128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129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69</v>
      </c>
      <c r="AU81" s="19" t="s">
        <v>111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69</v>
      </c>
      <c r="E82" s="193" t="s">
        <v>364</v>
      </c>
      <c r="F82" s="193" t="s">
        <v>401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137</v>
      </c>
      <c r="AT82" s="202" t="s">
        <v>69</v>
      </c>
      <c r="AU82" s="202" t="s">
        <v>70</v>
      </c>
      <c r="AY82" s="201" t="s">
        <v>132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69</v>
      </c>
      <c r="E83" s="250" t="s">
        <v>366</v>
      </c>
      <c r="F83" s="250" t="s">
        <v>91</v>
      </c>
      <c r="G83" s="191"/>
      <c r="H83" s="191"/>
      <c r="I83" s="194"/>
      <c r="J83" s="251">
        <f>BK83</f>
        <v>0</v>
      </c>
      <c r="K83" s="191"/>
      <c r="L83" s="196"/>
      <c r="M83" s="197"/>
      <c r="N83" s="198"/>
      <c r="O83" s="198"/>
      <c r="P83" s="199">
        <f>SUM(P84:P93)</f>
        <v>0</v>
      </c>
      <c r="Q83" s="198"/>
      <c r="R83" s="199">
        <f>SUM(R84:R93)</f>
        <v>0</v>
      </c>
      <c r="S83" s="198"/>
      <c r="T83" s="200">
        <f>SUM(T84:T93)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137</v>
      </c>
      <c r="AT83" s="202" t="s">
        <v>69</v>
      </c>
      <c r="AU83" s="202" t="s">
        <v>78</v>
      </c>
      <c r="AY83" s="201" t="s">
        <v>132</v>
      </c>
      <c r="BK83" s="203">
        <f>SUM(BK84:BK93)</f>
        <v>0</v>
      </c>
    </row>
    <row r="84" s="2" customFormat="1" ht="16.5" customHeight="1">
      <c r="A84" s="40"/>
      <c r="B84" s="41"/>
      <c r="C84" s="204" t="s">
        <v>78</v>
      </c>
      <c r="D84" s="204" t="s">
        <v>133</v>
      </c>
      <c r="E84" s="205" t="s">
        <v>404</v>
      </c>
      <c r="F84" s="206" t="s">
        <v>337</v>
      </c>
      <c r="G84" s="207" t="s">
        <v>156</v>
      </c>
      <c r="H84" s="208">
        <v>108</v>
      </c>
      <c r="I84" s="209"/>
      <c r="J84" s="210">
        <f>ROUND(I84*H84,2)</f>
        <v>0</v>
      </c>
      <c r="K84" s="206" t="s">
        <v>19</v>
      </c>
      <c r="L84" s="46"/>
      <c r="M84" s="211" t="s">
        <v>19</v>
      </c>
      <c r="N84" s="212" t="s">
        <v>41</v>
      </c>
      <c r="O84" s="86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5" t="s">
        <v>370</v>
      </c>
      <c r="AT84" s="215" t="s">
        <v>133</v>
      </c>
      <c r="AU84" s="215" t="s">
        <v>80</v>
      </c>
      <c r="AY84" s="19" t="s">
        <v>132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9" t="s">
        <v>78</v>
      </c>
      <c r="BK84" s="216">
        <f>ROUND(I84*H84,2)</f>
        <v>0</v>
      </c>
      <c r="BL84" s="19" t="s">
        <v>370</v>
      </c>
      <c r="BM84" s="215" t="s">
        <v>80</v>
      </c>
    </row>
    <row r="85" s="14" customFormat="1">
      <c r="A85" s="14"/>
      <c r="B85" s="228"/>
      <c r="C85" s="229"/>
      <c r="D85" s="219" t="s">
        <v>141</v>
      </c>
      <c r="E85" s="230" t="s">
        <v>19</v>
      </c>
      <c r="F85" s="231" t="s">
        <v>405</v>
      </c>
      <c r="G85" s="229"/>
      <c r="H85" s="232">
        <v>108</v>
      </c>
      <c r="I85" s="233"/>
      <c r="J85" s="229"/>
      <c r="K85" s="229"/>
      <c r="L85" s="234"/>
      <c r="M85" s="235"/>
      <c r="N85" s="236"/>
      <c r="O85" s="236"/>
      <c r="P85" s="236"/>
      <c r="Q85" s="236"/>
      <c r="R85" s="236"/>
      <c r="S85" s="236"/>
      <c r="T85" s="237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38" t="s">
        <v>141</v>
      </c>
      <c r="AU85" s="238" t="s">
        <v>80</v>
      </c>
      <c r="AV85" s="14" t="s">
        <v>80</v>
      </c>
      <c r="AW85" s="14" t="s">
        <v>32</v>
      </c>
      <c r="AX85" s="14" t="s">
        <v>70</v>
      </c>
      <c r="AY85" s="238" t="s">
        <v>132</v>
      </c>
    </row>
    <row r="86" s="15" customFormat="1">
      <c r="A86" s="15"/>
      <c r="B86" s="239"/>
      <c r="C86" s="240"/>
      <c r="D86" s="219" t="s">
        <v>141</v>
      </c>
      <c r="E86" s="241" t="s">
        <v>19</v>
      </c>
      <c r="F86" s="242" t="s">
        <v>148</v>
      </c>
      <c r="G86" s="240"/>
      <c r="H86" s="243">
        <v>108</v>
      </c>
      <c r="I86" s="244"/>
      <c r="J86" s="240"/>
      <c r="K86" s="240"/>
      <c r="L86" s="245"/>
      <c r="M86" s="246"/>
      <c r="N86" s="247"/>
      <c r="O86" s="247"/>
      <c r="P86" s="247"/>
      <c r="Q86" s="247"/>
      <c r="R86" s="247"/>
      <c r="S86" s="247"/>
      <c r="T86" s="248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T86" s="249" t="s">
        <v>141</v>
      </c>
      <c r="AU86" s="249" t="s">
        <v>80</v>
      </c>
      <c r="AV86" s="15" t="s">
        <v>137</v>
      </c>
      <c r="AW86" s="15" t="s">
        <v>32</v>
      </c>
      <c r="AX86" s="15" t="s">
        <v>78</v>
      </c>
      <c r="AY86" s="249" t="s">
        <v>132</v>
      </c>
    </row>
    <row r="87" s="2" customFormat="1" ht="16.5" customHeight="1">
      <c r="A87" s="40"/>
      <c r="B87" s="41"/>
      <c r="C87" s="204" t="s">
        <v>80</v>
      </c>
      <c r="D87" s="204" t="s">
        <v>133</v>
      </c>
      <c r="E87" s="205" t="s">
        <v>406</v>
      </c>
      <c r="F87" s="206" t="s">
        <v>407</v>
      </c>
      <c r="G87" s="207" t="s">
        <v>136</v>
      </c>
      <c r="H87" s="208">
        <v>35</v>
      </c>
      <c r="I87" s="209"/>
      <c r="J87" s="210">
        <f>ROUND(I87*H87,2)</f>
        <v>0</v>
      </c>
      <c r="K87" s="206" t="s">
        <v>19</v>
      </c>
      <c r="L87" s="46"/>
      <c r="M87" s="211" t="s">
        <v>19</v>
      </c>
      <c r="N87" s="212" t="s">
        <v>41</v>
      </c>
      <c r="O87" s="86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5" t="s">
        <v>370</v>
      </c>
      <c r="AT87" s="215" t="s">
        <v>133</v>
      </c>
      <c r="AU87" s="215" t="s">
        <v>80</v>
      </c>
      <c r="AY87" s="19" t="s">
        <v>132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9" t="s">
        <v>78</v>
      </c>
      <c r="BK87" s="216">
        <f>ROUND(I87*H87,2)</f>
        <v>0</v>
      </c>
      <c r="BL87" s="19" t="s">
        <v>370</v>
      </c>
      <c r="BM87" s="215" t="s">
        <v>137</v>
      </c>
    </row>
    <row r="88" s="14" customFormat="1">
      <c r="A88" s="14"/>
      <c r="B88" s="228"/>
      <c r="C88" s="229"/>
      <c r="D88" s="219" t="s">
        <v>141</v>
      </c>
      <c r="E88" s="230" t="s">
        <v>19</v>
      </c>
      <c r="F88" s="231" t="s">
        <v>408</v>
      </c>
      <c r="G88" s="229"/>
      <c r="H88" s="232">
        <v>35</v>
      </c>
      <c r="I88" s="233"/>
      <c r="J88" s="229"/>
      <c r="K88" s="229"/>
      <c r="L88" s="234"/>
      <c r="M88" s="235"/>
      <c r="N88" s="236"/>
      <c r="O88" s="236"/>
      <c r="P88" s="236"/>
      <c r="Q88" s="236"/>
      <c r="R88" s="236"/>
      <c r="S88" s="236"/>
      <c r="T88" s="237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38" t="s">
        <v>141</v>
      </c>
      <c r="AU88" s="238" t="s">
        <v>80</v>
      </c>
      <c r="AV88" s="14" t="s">
        <v>80</v>
      </c>
      <c r="AW88" s="14" t="s">
        <v>32</v>
      </c>
      <c r="AX88" s="14" t="s">
        <v>70</v>
      </c>
      <c r="AY88" s="238" t="s">
        <v>132</v>
      </c>
    </row>
    <row r="89" s="15" customFormat="1">
      <c r="A89" s="15"/>
      <c r="B89" s="239"/>
      <c r="C89" s="240"/>
      <c r="D89" s="219" t="s">
        <v>141</v>
      </c>
      <c r="E89" s="241" t="s">
        <v>19</v>
      </c>
      <c r="F89" s="242" t="s">
        <v>148</v>
      </c>
      <c r="G89" s="240"/>
      <c r="H89" s="243">
        <v>35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49" t="s">
        <v>141</v>
      </c>
      <c r="AU89" s="249" t="s">
        <v>80</v>
      </c>
      <c r="AV89" s="15" t="s">
        <v>137</v>
      </c>
      <c r="AW89" s="15" t="s">
        <v>32</v>
      </c>
      <c r="AX89" s="15" t="s">
        <v>78</v>
      </c>
      <c r="AY89" s="249" t="s">
        <v>132</v>
      </c>
    </row>
    <row r="90" s="2" customFormat="1" ht="16.5" customHeight="1">
      <c r="A90" s="40"/>
      <c r="B90" s="41"/>
      <c r="C90" s="204" t="s">
        <v>150</v>
      </c>
      <c r="D90" s="204" t="s">
        <v>133</v>
      </c>
      <c r="E90" s="205" t="s">
        <v>409</v>
      </c>
      <c r="F90" s="206" t="s">
        <v>410</v>
      </c>
      <c r="G90" s="207" t="s">
        <v>379</v>
      </c>
      <c r="H90" s="208">
        <v>1</v>
      </c>
      <c r="I90" s="209"/>
      <c r="J90" s="210">
        <f>ROUND(I90*H90,2)</f>
        <v>0</v>
      </c>
      <c r="K90" s="206" t="s">
        <v>19</v>
      </c>
      <c r="L90" s="46"/>
      <c r="M90" s="211" t="s">
        <v>19</v>
      </c>
      <c r="N90" s="212" t="s">
        <v>41</v>
      </c>
      <c r="O90" s="86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5" t="s">
        <v>370</v>
      </c>
      <c r="AT90" s="215" t="s">
        <v>133</v>
      </c>
      <c r="AU90" s="215" t="s">
        <v>80</v>
      </c>
      <c r="AY90" s="19" t="s">
        <v>132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9" t="s">
        <v>78</v>
      </c>
      <c r="BK90" s="216">
        <f>ROUND(I90*H90,2)</f>
        <v>0</v>
      </c>
      <c r="BL90" s="19" t="s">
        <v>370</v>
      </c>
      <c r="BM90" s="215" t="s">
        <v>153</v>
      </c>
    </row>
    <row r="91" s="2" customFormat="1" ht="16.5" customHeight="1">
      <c r="A91" s="40"/>
      <c r="B91" s="41"/>
      <c r="C91" s="204" t="s">
        <v>137</v>
      </c>
      <c r="D91" s="204" t="s">
        <v>133</v>
      </c>
      <c r="E91" s="205" t="s">
        <v>411</v>
      </c>
      <c r="F91" s="206" t="s">
        <v>412</v>
      </c>
      <c r="G91" s="207" t="s">
        <v>379</v>
      </c>
      <c r="H91" s="208">
        <v>1</v>
      </c>
      <c r="I91" s="209"/>
      <c r="J91" s="210">
        <f>ROUND(I91*H91,2)</f>
        <v>0</v>
      </c>
      <c r="K91" s="206" t="s">
        <v>19</v>
      </c>
      <c r="L91" s="46"/>
      <c r="M91" s="211" t="s">
        <v>19</v>
      </c>
      <c r="N91" s="212" t="s">
        <v>41</v>
      </c>
      <c r="O91" s="86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5" t="s">
        <v>370</v>
      </c>
      <c r="AT91" s="215" t="s">
        <v>133</v>
      </c>
      <c r="AU91" s="215" t="s">
        <v>80</v>
      </c>
      <c r="AY91" s="19" t="s">
        <v>132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9" t="s">
        <v>78</v>
      </c>
      <c r="BK91" s="216">
        <f>ROUND(I91*H91,2)</f>
        <v>0</v>
      </c>
      <c r="BL91" s="19" t="s">
        <v>370</v>
      </c>
      <c r="BM91" s="215" t="s">
        <v>157</v>
      </c>
    </row>
    <row r="92" s="2" customFormat="1" ht="16.5" customHeight="1">
      <c r="A92" s="40"/>
      <c r="B92" s="41"/>
      <c r="C92" s="204" t="s">
        <v>160</v>
      </c>
      <c r="D92" s="204" t="s">
        <v>133</v>
      </c>
      <c r="E92" s="205" t="s">
        <v>413</v>
      </c>
      <c r="F92" s="206" t="s">
        <v>414</v>
      </c>
      <c r="G92" s="207" t="s">
        <v>379</v>
      </c>
      <c r="H92" s="208">
        <v>1</v>
      </c>
      <c r="I92" s="209"/>
      <c r="J92" s="210">
        <f>ROUND(I92*H92,2)</f>
        <v>0</v>
      </c>
      <c r="K92" s="206" t="s">
        <v>19</v>
      </c>
      <c r="L92" s="46"/>
      <c r="M92" s="211" t="s">
        <v>19</v>
      </c>
      <c r="N92" s="212" t="s">
        <v>41</v>
      </c>
      <c r="O92" s="86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5" t="s">
        <v>370</v>
      </c>
      <c r="AT92" s="215" t="s">
        <v>133</v>
      </c>
      <c r="AU92" s="215" t="s">
        <v>80</v>
      </c>
      <c r="AY92" s="19" t="s">
        <v>132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9" t="s">
        <v>78</v>
      </c>
      <c r="BK92" s="216">
        <f>ROUND(I92*H92,2)</f>
        <v>0</v>
      </c>
      <c r="BL92" s="19" t="s">
        <v>370</v>
      </c>
      <c r="BM92" s="215" t="s">
        <v>163</v>
      </c>
    </row>
    <row r="93" s="2" customFormat="1" ht="16.5" customHeight="1">
      <c r="A93" s="40"/>
      <c r="B93" s="41"/>
      <c r="C93" s="204" t="s">
        <v>153</v>
      </c>
      <c r="D93" s="204" t="s">
        <v>133</v>
      </c>
      <c r="E93" s="205" t="s">
        <v>415</v>
      </c>
      <c r="F93" s="206" t="s">
        <v>416</v>
      </c>
      <c r="G93" s="207" t="s">
        <v>334</v>
      </c>
      <c r="H93" s="208">
        <v>1</v>
      </c>
      <c r="I93" s="209"/>
      <c r="J93" s="210">
        <f>ROUND(I93*H93,2)</f>
        <v>0</v>
      </c>
      <c r="K93" s="206" t="s">
        <v>19</v>
      </c>
      <c r="L93" s="46"/>
      <c r="M93" s="262" t="s">
        <v>19</v>
      </c>
      <c r="N93" s="263" t="s">
        <v>41</v>
      </c>
      <c r="O93" s="264"/>
      <c r="P93" s="265">
        <f>O93*H93</f>
        <v>0</v>
      </c>
      <c r="Q93" s="265">
        <v>0</v>
      </c>
      <c r="R93" s="265">
        <f>Q93*H93</f>
        <v>0</v>
      </c>
      <c r="S93" s="265">
        <v>0</v>
      </c>
      <c r="T93" s="26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5" t="s">
        <v>370</v>
      </c>
      <c r="AT93" s="215" t="s">
        <v>133</v>
      </c>
      <c r="AU93" s="215" t="s">
        <v>80</v>
      </c>
      <c r="AY93" s="19" t="s">
        <v>132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9" t="s">
        <v>78</v>
      </c>
      <c r="BK93" s="216">
        <f>ROUND(I93*H93,2)</f>
        <v>0</v>
      </c>
      <c r="BL93" s="19" t="s">
        <v>370</v>
      </c>
      <c r="BM93" s="215" t="s">
        <v>8</v>
      </c>
    </row>
    <row r="94" s="2" customFormat="1" ht="6.96" customHeight="1">
      <c r="A94" s="40"/>
      <c r="B94" s="61"/>
      <c r="C94" s="62"/>
      <c r="D94" s="62"/>
      <c r="E94" s="62"/>
      <c r="F94" s="62"/>
      <c r="G94" s="62"/>
      <c r="H94" s="62"/>
      <c r="I94" s="62"/>
      <c r="J94" s="62"/>
      <c r="K94" s="62"/>
      <c r="L94" s="46"/>
      <c r="M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</sheetData>
  <sheetProtection sheet="1" autoFilter="0" formatColumns="0" formatRows="0" objects="1" scenarios="1" spinCount="100000" saltValue="P1SKRWTid5jsrfglT7+4JSEMYNmDD9PpewPkCGSxlLYpRCMZ4HY+FvQ+1HwMn2RD3khPa+oNndLc5n4fnYGxOA==" hashValue="OJx8ywFR5wKi7un+ijphq3PgR7otb6zOq1kbHXhTHt7kgTRt2XRzAYHY2ohKg06vEMY68KVtkTgQIAXNgp4BUg==" algorithmName="SHA-512" password="EE7F"/>
  <autoFilter ref="C80:K9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Dostavba sportovně rekreačního areálu Petynka, Praha 6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417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27</v>
      </c>
      <c r="G12" s="40"/>
      <c r="H12" s="40"/>
      <c r="I12" s="134" t="s">
        <v>23</v>
      </c>
      <c r="J12" s="139" t="str">
        <f>'Rekapitulace stavby'!AN8</f>
        <v>10. 3. 2025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ROUND((SUM(BE83:BE103)),  2)</f>
        <v>0</v>
      </c>
      <c r="G33" s="40"/>
      <c r="H33" s="40"/>
      <c r="I33" s="150">
        <v>0.20999999999999999</v>
      </c>
      <c r="J33" s="149">
        <f>ROUND(((SUM(BE83:BE103))*I33),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ROUND((SUM(BF83:BF103)),  2)</f>
        <v>0</v>
      </c>
      <c r="G34" s="40"/>
      <c r="H34" s="40"/>
      <c r="I34" s="150">
        <v>0.12</v>
      </c>
      <c r="J34" s="149">
        <f>ROUND(((SUM(BF83:BF103))*I34),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ROUND((SUM(BG83:BG103)),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ROUND((SUM(BH83:BH103)),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ROUND((SUM(BI83:BI103)),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Dostavba sportovně rekreačního areálu Petynka, Praha 6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305 - Splašková kanali...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112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418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419</v>
      </c>
      <c r="E62" s="176"/>
      <c r="F62" s="176"/>
      <c r="G62" s="176"/>
      <c r="H62" s="176"/>
      <c r="I62" s="176"/>
      <c r="J62" s="177">
        <f>J90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420</v>
      </c>
      <c r="E63" s="176"/>
      <c r="F63" s="176"/>
      <c r="G63" s="176"/>
      <c r="H63" s="176"/>
      <c r="I63" s="176"/>
      <c r="J63" s="177">
        <f>J97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117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Dostavba sportovně rekreačního areálu Petynka, Praha 6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305 - Splašková kanali...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10. 3. 2025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31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33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118</v>
      </c>
      <c r="D82" s="182" t="s">
        <v>55</v>
      </c>
      <c r="E82" s="182" t="s">
        <v>51</v>
      </c>
      <c r="F82" s="182" t="s">
        <v>52</v>
      </c>
      <c r="G82" s="182" t="s">
        <v>119</v>
      </c>
      <c r="H82" s="182" t="s">
        <v>120</v>
      </c>
      <c r="I82" s="182" t="s">
        <v>121</v>
      </c>
      <c r="J82" s="182" t="s">
        <v>110</v>
      </c>
      <c r="K82" s="183" t="s">
        <v>122</v>
      </c>
      <c r="L82" s="184"/>
      <c r="M82" s="94" t="s">
        <v>19</v>
      </c>
      <c r="N82" s="95" t="s">
        <v>40</v>
      </c>
      <c r="O82" s="95" t="s">
        <v>123</v>
      </c>
      <c r="P82" s="95" t="s">
        <v>124</v>
      </c>
      <c r="Q82" s="95" t="s">
        <v>125</v>
      </c>
      <c r="R82" s="95" t="s">
        <v>126</v>
      </c>
      <c r="S82" s="95" t="s">
        <v>127</v>
      </c>
      <c r="T82" s="96" t="s">
        <v>128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129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69</v>
      </c>
      <c r="AU83" s="19" t="s">
        <v>111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69</v>
      </c>
      <c r="E84" s="193" t="s">
        <v>130</v>
      </c>
      <c r="F84" s="193" t="s">
        <v>131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P85+P90+P97</f>
        <v>0</v>
      </c>
      <c r="Q84" s="198"/>
      <c r="R84" s="199">
        <f>R85+R90+R97</f>
        <v>0</v>
      </c>
      <c r="S84" s="198"/>
      <c r="T84" s="200">
        <f>T85+T90+T97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78</v>
      </c>
      <c r="AT84" s="202" t="s">
        <v>69</v>
      </c>
      <c r="AU84" s="202" t="s">
        <v>70</v>
      </c>
      <c r="AY84" s="201" t="s">
        <v>132</v>
      </c>
      <c r="BK84" s="203">
        <f>BK85+BK90+BK97</f>
        <v>0</v>
      </c>
    </row>
    <row r="85" s="12" customFormat="1" ht="22.8" customHeight="1">
      <c r="A85" s="12"/>
      <c r="B85" s="190"/>
      <c r="C85" s="191"/>
      <c r="D85" s="192" t="s">
        <v>69</v>
      </c>
      <c r="E85" s="250" t="s">
        <v>78</v>
      </c>
      <c r="F85" s="250" t="s">
        <v>314</v>
      </c>
      <c r="G85" s="191"/>
      <c r="H85" s="191"/>
      <c r="I85" s="194"/>
      <c r="J85" s="251">
        <f>BK85</f>
        <v>0</v>
      </c>
      <c r="K85" s="191"/>
      <c r="L85" s="196"/>
      <c r="M85" s="197"/>
      <c r="N85" s="198"/>
      <c r="O85" s="198"/>
      <c r="P85" s="199">
        <f>SUM(P86:P89)</f>
        <v>0</v>
      </c>
      <c r="Q85" s="198"/>
      <c r="R85" s="199">
        <f>SUM(R86:R89)</f>
        <v>0</v>
      </c>
      <c r="S85" s="198"/>
      <c r="T85" s="200">
        <f>SUM(T86:T89)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78</v>
      </c>
      <c r="AT85" s="202" t="s">
        <v>69</v>
      </c>
      <c r="AU85" s="202" t="s">
        <v>78</v>
      </c>
      <c r="AY85" s="201" t="s">
        <v>132</v>
      </c>
      <c r="BK85" s="203">
        <f>SUM(BK86:BK89)</f>
        <v>0</v>
      </c>
    </row>
    <row r="86" s="2" customFormat="1" ht="21.75" customHeight="1">
      <c r="A86" s="40"/>
      <c r="B86" s="41"/>
      <c r="C86" s="204" t="s">
        <v>78</v>
      </c>
      <c r="D86" s="204" t="s">
        <v>133</v>
      </c>
      <c r="E86" s="205" t="s">
        <v>421</v>
      </c>
      <c r="F86" s="206" t="s">
        <v>316</v>
      </c>
      <c r="G86" s="207" t="s">
        <v>156</v>
      </c>
      <c r="H86" s="208">
        <v>94</v>
      </c>
      <c r="I86" s="209"/>
      <c r="J86" s="210">
        <f>ROUND(I86*H86,2)</f>
        <v>0</v>
      </c>
      <c r="K86" s="206" t="s">
        <v>19</v>
      </c>
      <c r="L86" s="46"/>
      <c r="M86" s="211" t="s">
        <v>19</v>
      </c>
      <c r="N86" s="212" t="s">
        <v>41</v>
      </c>
      <c r="O86" s="86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5" t="s">
        <v>137</v>
      </c>
      <c r="AT86" s="215" t="s">
        <v>133</v>
      </c>
      <c r="AU86" s="215" t="s">
        <v>80</v>
      </c>
      <c r="AY86" s="19" t="s">
        <v>132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9" t="s">
        <v>78</v>
      </c>
      <c r="BK86" s="216">
        <f>ROUND(I86*H86,2)</f>
        <v>0</v>
      </c>
      <c r="BL86" s="19" t="s">
        <v>137</v>
      </c>
      <c r="BM86" s="215" t="s">
        <v>80</v>
      </c>
    </row>
    <row r="87" s="2" customFormat="1" ht="16.5" customHeight="1">
      <c r="A87" s="40"/>
      <c r="B87" s="41"/>
      <c r="C87" s="204" t="s">
        <v>80</v>
      </c>
      <c r="D87" s="204" t="s">
        <v>133</v>
      </c>
      <c r="E87" s="205" t="s">
        <v>422</v>
      </c>
      <c r="F87" s="206" t="s">
        <v>319</v>
      </c>
      <c r="G87" s="207" t="s">
        <v>136</v>
      </c>
      <c r="H87" s="208">
        <v>20</v>
      </c>
      <c r="I87" s="209"/>
      <c r="J87" s="210">
        <f>ROUND(I87*H87,2)</f>
        <v>0</v>
      </c>
      <c r="K87" s="206" t="s">
        <v>19</v>
      </c>
      <c r="L87" s="46"/>
      <c r="M87" s="211" t="s">
        <v>19</v>
      </c>
      <c r="N87" s="212" t="s">
        <v>41</v>
      </c>
      <c r="O87" s="86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5" t="s">
        <v>137</v>
      </c>
      <c r="AT87" s="215" t="s">
        <v>133</v>
      </c>
      <c r="AU87" s="215" t="s">
        <v>80</v>
      </c>
      <c r="AY87" s="19" t="s">
        <v>132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9" t="s">
        <v>78</v>
      </c>
      <c r="BK87" s="216">
        <f>ROUND(I87*H87,2)</f>
        <v>0</v>
      </c>
      <c r="BL87" s="19" t="s">
        <v>137</v>
      </c>
      <c r="BM87" s="215" t="s">
        <v>137</v>
      </c>
    </row>
    <row r="88" s="2" customFormat="1" ht="16.5" customHeight="1">
      <c r="A88" s="40"/>
      <c r="B88" s="41"/>
      <c r="C88" s="204" t="s">
        <v>150</v>
      </c>
      <c r="D88" s="204" t="s">
        <v>133</v>
      </c>
      <c r="E88" s="205" t="s">
        <v>423</v>
      </c>
      <c r="F88" s="206" t="s">
        <v>424</v>
      </c>
      <c r="G88" s="207" t="s">
        <v>334</v>
      </c>
      <c r="H88" s="208">
        <v>5</v>
      </c>
      <c r="I88" s="209"/>
      <c r="J88" s="210">
        <f>ROUND(I88*H88,2)</f>
        <v>0</v>
      </c>
      <c r="K88" s="206" t="s">
        <v>19</v>
      </c>
      <c r="L88" s="46"/>
      <c r="M88" s="211" t="s">
        <v>19</v>
      </c>
      <c r="N88" s="212" t="s">
        <v>41</v>
      </c>
      <c r="O88" s="86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5" t="s">
        <v>137</v>
      </c>
      <c r="AT88" s="215" t="s">
        <v>133</v>
      </c>
      <c r="AU88" s="215" t="s">
        <v>80</v>
      </c>
      <c r="AY88" s="19" t="s">
        <v>132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9" t="s">
        <v>78</v>
      </c>
      <c r="BK88" s="216">
        <f>ROUND(I88*H88,2)</f>
        <v>0</v>
      </c>
      <c r="BL88" s="19" t="s">
        <v>137</v>
      </c>
      <c r="BM88" s="215" t="s">
        <v>153</v>
      </c>
    </row>
    <row r="89" s="2" customFormat="1" ht="16.5" customHeight="1">
      <c r="A89" s="40"/>
      <c r="B89" s="41"/>
      <c r="C89" s="204" t="s">
        <v>137</v>
      </c>
      <c r="D89" s="204" t="s">
        <v>133</v>
      </c>
      <c r="E89" s="205" t="s">
        <v>425</v>
      </c>
      <c r="F89" s="206" t="s">
        <v>426</v>
      </c>
      <c r="G89" s="207" t="s">
        <v>334</v>
      </c>
      <c r="H89" s="208">
        <v>5</v>
      </c>
      <c r="I89" s="209"/>
      <c r="J89" s="210">
        <f>ROUND(I89*H89,2)</f>
        <v>0</v>
      </c>
      <c r="K89" s="206" t="s">
        <v>19</v>
      </c>
      <c r="L89" s="46"/>
      <c r="M89" s="211" t="s">
        <v>19</v>
      </c>
      <c r="N89" s="212" t="s">
        <v>41</v>
      </c>
      <c r="O89" s="86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5" t="s">
        <v>137</v>
      </c>
      <c r="AT89" s="215" t="s">
        <v>133</v>
      </c>
      <c r="AU89" s="215" t="s">
        <v>80</v>
      </c>
      <c r="AY89" s="19" t="s">
        <v>132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9" t="s">
        <v>78</v>
      </c>
      <c r="BK89" s="216">
        <f>ROUND(I89*H89,2)</f>
        <v>0</v>
      </c>
      <c r="BL89" s="19" t="s">
        <v>137</v>
      </c>
      <c r="BM89" s="215" t="s">
        <v>157</v>
      </c>
    </row>
    <row r="90" s="12" customFormat="1" ht="22.8" customHeight="1">
      <c r="A90" s="12"/>
      <c r="B90" s="190"/>
      <c r="C90" s="191"/>
      <c r="D90" s="192" t="s">
        <v>69</v>
      </c>
      <c r="E90" s="250" t="s">
        <v>137</v>
      </c>
      <c r="F90" s="250" t="s">
        <v>427</v>
      </c>
      <c r="G90" s="191"/>
      <c r="H90" s="191"/>
      <c r="I90" s="194"/>
      <c r="J90" s="251">
        <f>BK90</f>
        <v>0</v>
      </c>
      <c r="K90" s="191"/>
      <c r="L90" s="196"/>
      <c r="M90" s="197"/>
      <c r="N90" s="198"/>
      <c r="O90" s="198"/>
      <c r="P90" s="199">
        <f>SUM(P91:P96)</f>
        <v>0</v>
      </c>
      <c r="Q90" s="198"/>
      <c r="R90" s="199">
        <f>SUM(R91:R96)</f>
        <v>0</v>
      </c>
      <c r="S90" s="198"/>
      <c r="T90" s="200">
        <f>SUM(T91:T96)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78</v>
      </c>
      <c r="AY90" s="201" t="s">
        <v>132</v>
      </c>
      <c r="BK90" s="203">
        <f>SUM(BK91:BK96)</f>
        <v>0</v>
      </c>
    </row>
    <row r="91" s="2" customFormat="1" ht="16.5" customHeight="1">
      <c r="A91" s="40"/>
      <c r="B91" s="41"/>
      <c r="C91" s="204" t="s">
        <v>160</v>
      </c>
      <c r="D91" s="204" t="s">
        <v>133</v>
      </c>
      <c r="E91" s="205" t="s">
        <v>336</v>
      </c>
      <c r="F91" s="206" t="s">
        <v>337</v>
      </c>
      <c r="G91" s="207" t="s">
        <v>156</v>
      </c>
      <c r="H91" s="208">
        <v>174</v>
      </c>
      <c r="I91" s="209"/>
      <c r="J91" s="210">
        <f>ROUND(I91*H91,2)</f>
        <v>0</v>
      </c>
      <c r="K91" s="206" t="s">
        <v>19</v>
      </c>
      <c r="L91" s="46"/>
      <c r="M91" s="211" t="s">
        <v>19</v>
      </c>
      <c r="N91" s="212" t="s">
        <v>41</v>
      </c>
      <c r="O91" s="86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5" t="s">
        <v>137</v>
      </c>
      <c r="AT91" s="215" t="s">
        <v>133</v>
      </c>
      <c r="AU91" s="215" t="s">
        <v>80</v>
      </c>
      <c r="AY91" s="19" t="s">
        <v>132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9" t="s">
        <v>78</v>
      </c>
      <c r="BK91" s="216">
        <f>ROUND(I91*H91,2)</f>
        <v>0</v>
      </c>
      <c r="BL91" s="19" t="s">
        <v>137</v>
      </c>
      <c r="BM91" s="215" t="s">
        <v>163</v>
      </c>
    </row>
    <row r="92" s="2" customFormat="1" ht="16.5" customHeight="1">
      <c r="A92" s="40"/>
      <c r="B92" s="41"/>
      <c r="C92" s="204" t="s">
        <v>153</v>
      </c>
      <c r="D92" s="204" t="s">
        <v>133</v>
      </c>
      <c r="E92" s="205" t="s">
        <v>339</v>
      </c>
      <c r="F92" s="206" t="s">
        <v>340</v>
      </c>
      <c r="G92" s="207" t="s">
        <v>185</v>
      </c>
      <c r="H92" s="208">
        <v>58</v>
      </c>
      <c r="I92" s="209"/>
      <c r="J92" s="210">
        <f>ROUND(I92*H92,2)</f>
        <v>0</v>
      </c>
      <c r="K92" s="206" t="s">
        <v>19</v>
      </c>
      <c r="L92" s="46"/>
      <c r="M92" s="211" t="s">
        <v>19</v>
      </c>
      <c r="N92" s="212" t="s">
        <v>41</v>
      </c>
      <c r="O92" s="86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5" t="s">
        <v>137</v>
      </c>
      <c r="AT92" s="215" t="s">
        <v>133</v>
      </c>
      <c r="AU92" s="215" t="s">
        <v>80</v>
      </c>
      <c r="AY92" s="19" t="s">
        <v>132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9" t="s">
        <v>78</v>
      </c>
      <c r="BK92" s="216">
        <f>ROUND(I92*H92,2)</f>
        <v>0</v>
      </c>
      <c r="BL92" s="19" t="s">
        <v>137</v>
      </c>
      <c r="BM92" s="215" t="s">
        <v>8</v>
      </c>
    </row>
    <row r="93" s="2" customFormat="1" ht="16.5" customHeight="1">
      <c r="A93" s="40"/>
      <c r="B93" s="41"/>
      <c r="C93" s="204" t="s">
        <v>173</v>
      </c>
      <c r="D93" s="204" t="s">
        <v>133</v>
      </c>
      <c r="E93" s="205" t="s">
        <v>341</v>
      </c>
      <c r="F93" s="206" t="s">
        <v>342</v>
      </c>
      <c r="G93" s="207" t="s">
        <v>185</v>
      </c>
      <c r="H93" s="208">
        <v>58</v>
      </c>
      <c r="I93" s="209"/>
      <c r="J93" s="210">
        <f>ROUND(I93*H93,2)</f>
        <v>0</v>
      </c>
      <c r="K93" s="206" t="s">
        <v>19</v>
      </c>
      <c r="L93" s="46"/>
      <c r="M93" s="211" t="s">
        <v>19</v>
      </c>
      <c r="N93" s="212" t="s">
        <v>41</v>
      </c>
      <c r="O93" s="86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5" t="s">
        <v>137</v>
      </c>
      <c r="AT93" s="215" t="s">
        <v>133</v>
      </c>
      <c r="AU93" s="215" t="s">
        <v>80</v>
      </c>
      <c r="AY93" s="19" t="s">
        <v>132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9" t="s">
        <v>78</v>
      </c>
      <c r="BK93" s="216">
        <f>ROUND(I93*H93,2)</f>
        <v>0</v>
      </c>
      <c r="BL93" s="19" t="s">
        <v>137</v>
      </c>
      <c r="BM93" s="215" t="s">
        <v>176</v>
      </c>
    </row>
    <row r="94" s="2" customFormat="1" ht="16.5" customHeight="1">
      <c r="A94" s="40"/>
      <c r="B94" s="41"/>
      <c r="C94" s="204" t="s">
        <v>157</v>
      </c>
      <c r="D94" s="204" t="s">
        <v>133</v>
      </c>
      <c r="E94" s="205" t="s">
        <v>343</v>
      </c>
      <c r="F94" s="206" t="s">
        <v>344</v>
      </c>
      <c r="G94" s="207" t="s">
        <v>156</v>
      </c>
      <c r="H94" s="208">
        <v>18</v>
      </c>
      <c r="I94" s="209"/>
      <c r="J94" s="210">
        <f>ROUND(I94*H94,2)</f>
        <v>0</v>
      </c>
      <c r="K94" s="206" t="s">
        <v>19</v>
      </c>
      <c r="L94" s="46"/>
      <c r="M94" s="211" t="s">
        <v>19</v>
      </c>
      <c r="N94" s="212" t="s">
        <v>41</v>
      </c>
      <c r="O94" s="86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5" t="s">
        <v>137</v>
      </c>
      <c r="AT94" s="215" t="s">
        <v>133</v>
      </c>
      <c r="AU94" s="215" t="s">
        <v>80</v>
      </c>
      <c r="AY94" s="19" t="s">
        <v>132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9" t="s">
        <v>78</v>
      </c>
      <c r="BK94" s="216">
        <f>ROUND(I94*H94,2)</f>
        <v>0</v>
      </c>
      <c r="BL94" s="19" t="s">
        <v>137</v>
      </c>
      <c r="BM94" s="215" t="s">
        <v>179</v>
      </c>
    </row>
    <row r="95" s="2" customFormat="1" ht="16.5" customHeight="1">
      <c r="A95" s="40"/>
      <c r="B95" s="41"/>
      <c r="C95" s="204" t="s">
        <v>182</v>
      </c>
      <c r="D95" s="204" t="s">
        <v>133</v>
      </c>
      <c r="E95" s="205" t="s">
        <v>346</v>
      </c>
      <c r="F95" s="206" t="s">
        <v>347</v>
      </c>
      <c r="G95" s="207" t="s">
        <v>156</v>
      </c>
      <c r="H95" s="208">
        <v>87</v>
      </c>
      <c r="I95" s="209"/>
      <c r="J95" s="210">
        <f>ROUND(I95*H95,2)</f>
        <v>0</v>
      </c>
      <c r="K95" s="206" t="s">
        <v>19</v>
      </c>
      <c r="L95" s="46"/>
      <c r="M95" s="211" t="s">
        <v>19</v>
      </c>
      <c r="N95" s="212" t="s">
        <v>41</v>
      </c>
      <c r="O95" s="86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5" t="s">
        <v>137</v>
      </c>
      <c r="AT95" s="215" t="s">
        <v>133</v>
      </c>
      <c r="AU95" s="215" t="s">
        <v>80</v>
      </c>
      <c r="AY95" s="19" t="s">
        <v>132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9" t="s">
        <v>78</v>
      </c>
      <c r="BK95" s="216">
        <f>ROUND(I95*H95,2)</f>
        <v>0</v>
      </c>
      <c r="BL95" s="19" t="s">
        <v>137</v>
      </c>
      <c r="BM95" s="215" t="s">
        <v>186</v>
      </c>
    </row>
    <row r="96" s="2" customFormat="1" ht="16.5" customHeight="1">
      <c r="A96" s="40"/>
      <c r="B96" s="41"/>
      <c r="C96" s="204" t="s">
        <v>163</v>
      </c>
      <c r="D96" s="204" t="s">
        <v>133</v>
      </c>
      <c r="E96" s="205" t="s">
        <v>349</v>
      </c>
      <c r="F96" s="206" t="s">
        <v>350</v>
      </c>
      <c r="G96" s="207" t="s">
        <v>156</v>
      </c>
      <c r="H96" s="208">
        <v>435</v>
      </c>
      <c r="I96" s="209"/>
      <c r="J96" s="210">
        <f>ROUND(I96*H96,2)</f>
        <v>0</v>
      </c>
      <c r="K96" s="206" t="s">
        <v>19</v>
      </c>
      <c r="L96" s="46"/>
      <c r="M96" s="211" t="s">
        <v>19</v>
      </c>
      <c r="N96" s="212" t="s">
        <v>41</v>
      </c>
      <c r="O96" s="86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5" t="s">
        <v>137</v>
      </c>
      <c r="AT96" s="215" t="s">
        <v>133</v>
      </c>
      <c r="AU96" s="215" t="s">
        <v>80</v>
      </c>
      <c r="AY96" s="19" t="s">
        <v>132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9" t="s">
        <v>78</v>
      </c>
      <c r="BK96" s="216">
        <f>ROUND(I96*H96,2)</f>
        <v>0</v>
      </c>
      <c r="BL96" s="19" t="s">
        <v>137</v>
      </c>
      <c r="BM96" s="215" t="s">
        <v>190</v>
      </c>
    </row>
    <row r="97" s="12" customFormat="1" ht="22.8" customHeight="1">
      <c r="A97" s="12"/>
      <c r="B97" s="190"/>
      <c r="C97" s="191"/>
      <c r="D97" s="192" t="s">
        <v>69</v>
      </c>
      <c r="E97" s="250" t="s">
        <v>160</v>
      </c>
      <c r="F97" s="250" t="s">
        <v>428</v>
      </c>
      <c r="G97" s="191"/>
      <c r="H97" s="191"/>
      <c r="I97" s="194"/>
      <c r="J97" s="251">
        <f>BK97</f>
        <v>0</v>
      </c>
      <c r="K97" s="191"/>
      <c r="L97" s="196"/>
      <c r="M97" s="197"/>
      <c r="N97" s="198"/>
      <c r="O97" s="198"/>
      <c r="P97" s="199">
        <f>SUM(P98:P103)</f>
        <v>0</v>
      </c>
      <c r="Q97" s="198"/>
      <c r="R97" s="199">
        <f>SUM(R98:R103)</f>
        <v>0</v>
      </c>
      <c r="S97" s="198"/>
      <c r="T97" s="200">
        <f>SUM(T98:T103)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78</v>
      </c>
      <c r="AT97" s="202" t="s">
        <v>69</v>
      </c>
      <c r="AU97" s="202" t="s">
        <v>78</v>
      </c>
      <c r="AY97" s="201" t="s">
        <v>132</v>
      </c>
      <c r="BK97" s="203">
        <f>SUM(BK98:BK103)</f>
        <v>0</v>
      </c>
    </row>
    <row r="98" s="2" customFormat="1" ht="16.5" customHeight="1">
      <c r="A98" s="40"/>
      <c r="B98" s="41"/>
      <c r="C98" s="204" t="s">
        <v>193</v>
      </c>
      <c r="D98" s="204" t="s">
        <v>133</v>
      </c>
      <c r="E98" s="205" t="s">
        <v>353</v>
      </c>
      <c r="F98" s="206" t="s">
        <v>337</v>
      </c>
      <c r="G98" s="207" t="s">
        <v>156</v>
      </c>
      <c r="H98" s="208">
        <v>11</v>
      </c>
      <c r="I98" s="209"/>
      <c r="J98" s="210">
        <f>ROUND(I98*H98,2)</f>
        <v>0</v>
      </c>
      <c r="K98" s="206" t="s">
        <v>19</v>
      </c>
      <c r="L98" s="46"/>
      <c r="M98" s="211" t="s">
        <v>19</v>
      </c>
      <c r="N98" s="212" t="s">
        <v>41</v>
      </c>
      <c r="O98" s="86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5" t="s">
        <v>137</v>
      </c>
      <c r="AT98" s="215" t="s">
        <v>133</v>
      </c>
      <c r="AU98" s="215" t="s">
        <v>80</v>
      </c>
      <c r="AY98" s="19" t="s">
        <v>132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9" t="s">
        <v>78</v>
      </c>
      <c r="BK98" s="216">
        <f>ROUND(I98*H98,2)</f>
        <v>0</v>
      </c>
      <c r="BL98" s="19" t="s">
        <v>137</v>
      </c>
      <c r="BM98" s="215" t="s">
        <v>198</v>
      </c>
    </row>
    <row r="99" s="2" customFormat="1" ht="16.5" customHeight="1">
      <c r="A99" s="40"/>
      <c r="B99" s="41"/>
      <c r="C99" s="204" t="s">
        <v>8</v>
      </c>
      <c r="D99" s="204" t="s">
        <v>133</v>
      </c>
      <c r="E99" s="205" t="s">
        <v>354</v>
      </c>
      <c r="F99" s="206" t="s">
        <v>355</v>
      </c>
      <c r="G99" s="207" t="s">
        <v>185</v>
      </c>
      <c r="H99" s="208">
        <v>3</v>
      </c>
      <c r="I99" s="209"/>
      <c r="J99" s="210">
        <f>ROUND(I99*H99,2)</f>
        <v>0</v>
      </c>
      <c r="K99" s="206" t="s">
        <v>19</v>
      </c>
      <c r="L99" s="46"/>
      <c r="M99" s="211" t="s">
        <v>19</v>
      </c>
      <c r="N99" s="212" t="s">
        <v>41</v>
      </c>
      <c r="O99" s="86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5" t="s">
        <v>137</v>
      </c>
      <c r="AT99" s="215" t="s">
        <v>133</v>
      </c>
      <c r="AU99" s="215" t="s">
        <v>80</v>
      </c>
      <c r="AY99" s="19" t="s">
        <v>132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9" t="s">
        <v>78</v>
      </c>
      <c r="BK99" s="216">
        <f>ROUND(I99*H99,2)</f>
        <v>0</v>
      </c>
      <c r="BL99" s="19" t="s">
        <v>137</v>
      </c>
      <c r="BM99" s="215" t="s">
        <v>202</v>
      </c>
    </row>
    <row r="100" s="2" customFormat="1" ht="16.5" customHeight="1">
      <c r="A100" s="40"/>
      <c r="B100" s="41"/>
      <c r="C100" s="204" t="s">
        <v>205</v>
      </c>
      <c r="D100" s="204" t="s">
        <v>133</v>
      </c>
      <c r="E100" s="205" t="s">
        <v>356</v>
      </c>
      <c r="F100" s="206" t="s">
        <v>357</v>
      </c>
      <c r="G100" s="207" t="s">
        <v>185</v>
      </c>
      <c r="H100" s="208">
        <v>3</v>
      </c>
      <c r="I100" s="209"/>
      <c r="J100" s="210">
        <f>ROUND(I100*H100,2)</f>
        <v>0</v>
      </c>
      <c r="K100" s="206" t="s">
        <v>19</v>
      </c>
      <c r="L100" s="46"/>
      <c r="M100" s="211" t="s">
        <v>19</v>
      </c>
      <c r="N100" s="212" t="s">
        <v>41</v>
      </c>
      <c r="O100" s="86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5" t="s">
        <v>137</v>
      </c>
      <c r="AT100" s="215" t="s">
        <v>133</v>
      </c>
      <c r="AU100" s="215" t="s">
        <v>80</v>
      </c>
      <c r="AY100" s="19" t="s">
        <v>132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9" t="s">
        <v>78</v>
      </c>
      <c r="BK100" s="216">
        <f>ROUND(I100*H100,2)</f>
        <v>0</v>
      </c>
      <c r="BL100" s="19" t="s">
        <v>137</v>
      </c>
      <c r="BM100" s="215" t="s">
        <v>208</v>
      </c>
    </row>
    <row r="101" s="2" customFormat="1" ht="16.5" customHeight="1">
      <c r="A101" s="40"/>
      <c r="B101" s="41"/>
      <c r="C101" s="204" t="s">
        <v>176</v>
      </c>
      <c r="D101" s="204" t="s">
        <v>133</v>
      </c>
      <c r="E101" s="205" t="s">
        <v>358</v>
      </c>
      <c r="F101" s="206" t="s">
        <v>344</v>
      </c>
      <c r="G101" s="207" t="s">
        <v>156</v>
      </c>
      <c r="H101" s="208">
        <v>1</v>
      </c>
      <c r="I101" s="209"/>
      <c r="J101" s="210">
        <f>ROUND(I101*H101,2)</f>
        <v>0</v>
      </c>
      <c r="K101" s="206" t="s">
        <v>19</v>
      </c>
      <c r="L101" s="46"/>
      <c r="M101" s="211" t="s">
        <v>19</v>
      </c>
      <c r="N101" s="212" t="s">
        <v>41</v>
      </c>
      <c r="O101" s="86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5" t="s">
        <v>137</v>
      </c>
      <c r="AT101" s="215" t="s">
        <v>133</v>
      </c>
      <c r="AU101" s="215" t="s">
        <v>80</v>
      </c>
      <c r="AY101" s="19" t="s">
        <v>132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9" t="s">
        <v>78</v>
      </c>
      <c r="BK101" s="216">
        <f>ROUND(I101*H101,2)</f>
        <v>0</v>
      </c>
      <c r="BL101" s="19" t="s">
        <v>137</v>
      </c>
      <c r="BM101" s="215" t="s">
        <v>212</v>
      </c>
    </row>
    <row r="102" s="2" customFormat="1" ht="16.5" customHeight="1">
      <c r="A102" s="40"/>
      <c r="B102" s="41"/>
      <c r="C102" s="204" t="s">
        <v>215</v>
      </c>
      <c r="D102" s="204" t="s">
        <v>133</v>
      </c>
      <c r="E102" s="205" t="s">
        <v>359</v>
      </c>
      <c r="F102" s="206" t="s">
        <v>347</v>
      </c>
      <c r="G102" s="207" t="s">
        <v>156</v>
      </c>
      <c r="H102" s="208">
        <v>5</v>
      </c>
      <c r="I102" s="209"/>
      <c r="J102" s="210">
        <f>ROUND(I102*H102,2)</f>
        <v>0</v>
      </c>
      <c r="K102" s="206" t="s">
        <v>19</v>
      </c>
      <c r="L102" s="46"/>
      <c r="M102" s="211" t="s">
        <v>19</v>
      </c>
      <c r="N102" s="212" t="s">
        <v>41</v>
      </c>
      <c r="O102" s="86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5" t="s">
        <v>137</v>
      </c>
      <c r="AT102" s="215" t="s">
        <v>133</v>
      </c>
      <c r="AU102" s="215" t="s">
        <v>80</v>
      </c>
      <c r="AY102" s="19" t="s">
        <v>132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9" t="s">
        <v>78</v>
      </c>
      <c r="BK102" s="216">
        <f>ROUND(I102*H102,2)</f>
        <v>0</v>
      </c>
      <c r="BL102" s="19" t="s">
        <v>137</v>
      </c>
      <c r="BM102" s="215" t="s">
        <v>217</v>
      </c>
    </row>
    <row r="103" s="2" customFormat="1" ht="16.5" customHeight="1">
      <c r="A103" s="40"/>
      <c r="B103" s="41"/>
      <c r="C103" s="204" t="s">
        <v>179</v>
      </c>
      <c r="D103" s="204" t="s">
        <v>133</v>
      </c>
      <c r="E103" s="205" t="s">
        <v>360</v>
      </c>
      <c r="F103" s="206" t="s">
        <v>350</v>
      </c>
      <c r="G103" s="207" t="s">
        <v>156</v>
      </c>
      <c r="H103" s="208">
        <v>23</v>
      </c>
      <c r="I103" s="209"/>
      <c r="J103" s="210">
        <f>ROUND(I103*H103,2)</f>
        <v>0</v>
      </c>
      <c r="K103" s="206" t="s">
        <v>19</v>
      </c>
      <c r="L103" s="46"/>
      <c r="M103" s="262" t="s">
        <v>19</v>
      </c>
      <c r="N103" s="263" t="s">
        <v>41</v>
      </c>
      <c r="O103" s="264"/>
      <c r="P103" s="265">
        <f>O103*H103</f>
        <v>0</v>
      </c>
      <c r="Q103" s="265">
        <v>0</v>
      </c>
      <c r="R103" s="265">
        <f>Q103*H103</f>
        <v>0</v>
      </c>
      <c r="S103" s="265">
        <v>0</v>
      </c>
      <c r="T103" s="26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5" t="s">
        <v>137</v>
      </c>
      <c r="AT103" s="215" t="s">
        <v>133</v>
      </c>
      <c r="AU103" s="215" t="s">
        <v>80</v>
      </c>
      <c r="AY103" s="19" t="s">
        <v>132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9" t="s">
        <v>78</v>
      </c>
      <c r="BK103" s="216">
        <f>ROUND(I103*H103,2)</f>
        <v>0</v>
      </c>
      <c r="BL103" s="19" t="s">
        <v>137</v>
      </c>
      <c r="BM103" s="215" t="s">
        <v>220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TTBPyVtA2feNWHZg7Lr2CMEdNxp8V9DOvi0UNIt38cxxMtt8TsIBekZzKrIl5U4LWuqepP6JyfI3Pq94CXoXkQ==" hashValue="jBY5Uzx+BqNP0lPXRGsNcp0aAGQPCGuEcPT8xTxS1o/I+g74FJ2KLlXBrTem9tDOI1VFV6EJjJFvQ0Awjl6qwA==" algorithmName="SHA-512" password="EE7F"/>
  <autoFilter ref="C82:K10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Dostavba sportovně rekreačního areálu Petynka, Praha 6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429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27</v>
      </c>
      <c r="G12" s="40"/>
      <c r="H12" s="40"/>
      <c r="I12" s="134" t="s">
        <v>23</v>
      </c>
      <c r="J12" s="139" t="str">
        <f>'Rekapitulace stavby'!AN8</f>
        <v>10. 3. 2025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ROUND((SUM(BE81:BE89)),  2)</f>
        <v>0</v>
      </c>
      <c r="G33" s="40"/>
      <c r="H33" s="40"/>
      <c r="I33" s="150">
        <v>0.20999999999999999</v>
      </c>
      <c r="J33" s="149">
        <f>ROUND(((SUM(BE81:BE89))*I33),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ROUND((SUM(BF81:BF89)),  2)</f>
        <v>0</v>
      </c>
      <c r="G34" s="40"/>
      <c r="H34" s="40"/>
      <c r="I34" s="150">
        <v>0.12</v>
      </c>
      <c r="J34" s="149">
        <f>ROUND(((SUM(BF81:BF89))*I34),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ROUND((SUM(BG81:BG89)),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ROUND((SUM(BH81:BH89)),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ROUND((SUM(BI81:BI89)),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Dostavba sportovně rekreačního areálu Petynka, Praha 6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306 - Retenční nádrž n...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430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431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117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Dostavba sportovně rekreačního areálu Petynka, Praha 6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306 - Retenční nádrž n...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10. 3. 2025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31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33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118</v>
      </c>
      <c r="D80" s="182" t="s">
        <v>55</v>
      </c>
      <c r="E80" s="182" t="s">
        <v>51</v>
      </c>
      <c r="F80" s="182" t="s">
        <v>52</v>
      </c>
      <c r="G80" s="182" t="s">
        <v>119</v>
      </c>
      <c r="H80" s="182" t="s">
        <v>120</v>
      </c>
      <c r="I80" s="182" t="s">
        <v>121</v>
      </c>
      <c r="J80" s="182" t="s">
        <v>110</v>
      </c>
      <c r="K80" s="183" t="s">
        <v>122</v>
      </c>
      <c r="L80" s="184"/>
      <c r="M80" s="94" t="s">
        <v>19</v>
      </c>
      <c r="N80" s="95" t="s">
        <v>40</v>
      </c>
      <c r="O80" s="95" t="s">
        <v>123</v>
      </c>
      <c r="P80" s="95" t="s">
        <v>124</v>
      </c>
      <c r="Q80" s="95" t="s">
        <v>125</v>
      </c>
      <c r="R80" s="95" t="s">
        <v>126</v>
      </c>
      <c r="S80" s="95" t="s">
        <v>127</v>
      </c>
      <c r="T80" s="96" t="s">
        <v>128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129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69</v>
      </c>
      <c r="AU81" s="19" t="s">
        <v>111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69</v>
      </c>
      <c r="E82" s="193" t="s">
        <v>364</v>
      </c>
      <c r="F82" s="193" t="s">
        <v>432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137</v>
      </c>
      <c r="AT82" s="202" t="s">
        <v>69</v>
      </c>
      <c r="AU82" s="202" t="s">
        <v>70</v>
      </c>
      <c r="AY82" s="201" t="s">
        <v>132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69</v>
      </c>
      <c r="E83" s="250" t="s">
        <v>366</v>
      </c>
      <c r="F83" s="250" t="s">
        <v>433</v>
      </c>
      <c r="G83" s="191"/>
      <c r="H83" s="191"/>
      <c r="I83" s="194"/>
      <c r="J83" s="251">
        <f>BK83</f>
        <v>0</v>
      </c>
      <c r="K83" s="191"/>
      <c r="L83" s="196"/>
      <c r="M83" s="197"/>
      <c r="N83" s="198"/>
      <c r="O83" s="198"/>
      <c r="P83" s="199">
        <f>SUM(P84:P89)</f>
        <v>0</v>
      </c>
      <c r="Q83" s="198"/>
      <c r="R83" s="199">
        <f>SUM(R84:R89)</f>
        <v>0</v>
      </c>
      <c r="S83" s="198"/>
      <c r="T83" s="200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137</v>
      </c>
      <c r="AT83" s="202" t="s">
        <v>69</v>
      </c>
      <c r="AU83" s="202" t="s">
        <v>78</v>
      </c>
      <c r="AY83" s="201" t="s">
        <v>132</v>
      </c>
      <c r="BK83" s="203">
        <f>SUM(BK84:BK89)</f>
        <v>0</v>
      </c>
    </row>
    <row r="84" s="2" customFormat="1" ht="21.75" customHeight="1">
      <c r="A84" s="40"/>
      <c r="B84" s="41"/>
      <c r="C84" s="204" t="s">
        <v>78</v>
      </c>
      <c r="D84" s="204" t="s">
        <v>133</v>
      </c>
      <c r="E84" s="205" t="s">
        <v>387</v>
      </c>
      <c r="F84" s="206" t="s">
        <v>388</v>
      </c>
      <c r="G84" s="207" t="s">
        <v>156</v>
      </c>
      <c r="H84" s="208">
        <v>144</v>
      </c>
      <c r="I84" s="209"/>
      <c r="J84" s="210">
        <f>ROUND(I84*H84,2)</f>
        <v>0</v>
      </c>
      <c r="K84" s="206" t="s">
        <v>19</v>
      </c>
      <c r="L84" s="46"/>
      <c r="M84" s="211" t="s">
        <v>19</v>
      </c>
      <c r="N84" s="212" t="s">
        <v>41</v>
      </c>
      <c r="O84" s="86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5" t="s">
        <v>370</v>
      </c>
      <c r="AT84" s="215" t="s">
        <v>133</v>
      </c>
      <c r="AU84" s="215" t="s">
        <v>80</v>
      </c>
      <c r="AY84" s="19" t="s">
        <v>132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9" t="s">
        <v>78</v>
      </c>
      <c r="BK84" s="216">
        <f>ROUND(I84*H84,2)</f>
        <v>0</v>
      </c>
      <c r="BL84" s="19" t="s">
        <v>370</v>
      </c>
      <c r="BM84" s="215" t="s">
        <v>80</v>
      </c>
    </row>
    <row r="85" s="2" customFormat="1" ht="16.5" customHeight="1">
      <c r="A85" s="40"/>
      <c r="B85" s="41"/>
      <c r="C85" s="204" t="s">
        <v>80</v>
      </c>
      <c r="D85" s="204" t="s">
        <v>133</v>
      </c>
      <c r="E85" s="205" t="s">
        <v>390</v>
      </c>
      <c r="F85" s="206" t="s">
        <v>391</v>
      </c>
      <c r="G85" s="207" t="s">
        <v>136</v>
      </c>
      <c r="H85" s="208">
        <v>35</v>
      </c>
      <c r="I85" s="209"/>
      <c r="J85" s="210">
        <f>ROUND(I85*H85,2)</f>
        <v>0</v>
      </c>
      <c r="K85" s="206" t="s">
        <v>19</v>
      </c>
      <c r="L85" s="46"/>
      <c r="M85" s="211" t="s">
        <v>19</v>
      </c>
      <c r="N85" s="212" t="s">
        <v>41</v>
      </c>
      <c r="O85" s="86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5" t="s">
        <v>370</v>
      </c>
      <c r="AT85" s="215" t="s">
        <v>133</v>
      </c>
      <c r="AU85" s="215" t="s">
        <v>80</v>
      </c>
      <c r="AY85" s="19" t="s">
        <v>132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9" t="s">
        <v>78</v>
      </c>
      <c r="BK85" s="216">
        <f>ROUND(I85*H85,2)</f>
        <v>0</v>
      </c>
      <c r="BL85" s="19" t="s">
        <v>370</v>
      </c>
      <c r="BM85" s="215" t="s">
        <v>137</v>
      </c>
    </row>
    <row r="86" s="2" customFormat="1" ht="16.5" customHeight="1">
      <c r="A86" s="40"/>
      <c r="B86" s="41"/>
      <c r="C86" s="204" t="s">
        <v>150</v>
      </c>
      <c r="D86" s="204" t="s">
        <v>133</v>
      </c>
      <c r="E86" s="205" t="s">
        <v>393</v>
      </c>
      <c r="F86" s="206" t="s">
        <v>374</v>
      </c>
      <c r="G86" s="207" t="s">
        <v>379</v>
      </c>
      <c r="H86" s="208">
        <v>1</v>
      </c>
      <c r="I86" s="209"/>
      <c r="J86" s="210">
        <f>ROUND(I86*H86,2)</f>
        <v>0</v>
      </c>
      <c r="K86" s="206" t="s">
        <v>19</v>
      </c>
      <c r="L86" s="46"/>
      <c r="M86" s="211" t="s">
        <v>19</v>
      </c>
      <c r="N86" s="212" t="s">
        <v>41</v>
      </c>
      <c r="O86" s="86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5" t="s">
        <v>370</v>
      </c>
      <c r="AT86" s="215" t="s">
        <v>133</v>
      </c>
      <c r="AU86" s="215" t="s">
        <v>80</v>
      </c>
      <c r="AY86" s="19" t="s">
        <v>132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9" t="s">
        <v>78</v>
      </c>
      <c r="BK86" s="216">
        <f>ROUND(I86*H86,2)</f>
        <v>0</v>
      </c>
      <c r="BL86" s="19" t="s">
        <v>370</v>
      </c>
      <c r="BM86" s="215" t="s">
        <v>153</v>
      </c>
    </row>
    <row r="87" s="2" customFormat="1" ht="16.5" customHeight="1">
      <c r="A87" s="40"/>
      <c r="B87" s="41"/>
      <c r="C87" s="204" t="s">
        <v>137</v>
      </c>
      <c r="D87" s="204" t="s">
        <v>133</v>
      </c>
      <c r="E87" s="205" t="s">
        <v>394</v>
      </c>
      <c r="F87" s="206" t="s">
        <v>395</v>
      </c>
      <c r="G87" s="207" t="s">
        <v>379</v>
      </c>
      <c r="H87" s="208">
        <v>1</v>
      </c>
      <c r="I87" s="209"/>
      <c r="J87" s="210">
        <f>ROUND(I87*H87,2)</f>
        <v>0</v>
      </c>
      <c r="K87" s="206" t="s">
        <v>19</v>
      </c>
      <c r="L87" s="46"/>
      <c r="M87" s="211" t="s">
        <v>19</v>
      </c>
      <c r="N87" s="212" t="s">
        <v>41</v>
      </c>
      <c r="O87" s="86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5" t="s">
        <v>370</v>
      </c>
      <c r="AT87" s="215" t="s">
        <v>133</v>
      </c>
      <c r="AU87" s="215" t="s">
        <v>80</v>
      </c>
      <c r="AY87" s="19" t="s">
        <v>132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9" t="s">
        <v>78</v>
      </c>
      <c r="BK87" s="216">
        <f>ROUND(I87*H87,2)</f>
        <v>0</v>
      </c>
      <c r="BL87" s="19" t="s">
        <v>370</v>
      </c>
      <c r="BM87" s="215" t="s">
        <v>157</v>
      </c>
    </row>
    <row r="88" s="2" customFormat="1" ht="16.5" customHeight="1">
      <c r="A88" s="40"/>
      <c r="B88" s="41"/>
      <c r="C88" s="204" t="s">
        <v>160</v>
      </c>
      <c r="D88" s="204" t="s">
        <v>133</v>
      </c>
      <c r="E88" s="205" t="s">
        <v>398</v>
      </c>
      <c r="F88" s="206" t="s">
        <v>399</v>
      </c>
      <c r="G88" s="207" t="s">
        <v>379</v>
      </c>
      <c r="H88" s="208">
        <v>1</v>
      </c>
      <c r="I88" s="209"/>
      <c r="J88" s="210">
        <f>ROUND(I88*H88,2)</f>
        <v>0</v>
      </c>
      <c r="K88" s="206" t="s">
        <v>19</v>
      </c>
      <c r="L88" s="46"/>
      <c r="M88" s="211" t="s">
        <v>19</v>
      </c>
      <c r="N88" s="212" t="s">
        <v>41</v>
      </c>
      <c r="O88" s="86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5" t="s">
        <v>370</v>
      </c>
      <c r="AT88" s="215" t="s">
        <v>133</v>
      </c>
      <c r="AU88" s="215" t="s">
        <v>80</v>
      </c>
      <c r="AY88" s="19" t="s">
        <v>132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9" t="s">
        <v>78</v>
      </c>
      <c r="BK88" s="216">
        <f>ROUND(I88*H88,2)</f>
        <v>0</v>
      </c>
      <c r="BL88" s="19" t="s">
        <v>370</v>
      </c>
      <c r="BM88" s="215" t="s">
        <v>163</v>
      </c>
    </row>
    <row r="89" s="2" customFormat="1" ht="16.5" customHeight="1">
      <c r="A89" s="40"/>
      <c r="B89" s="41"/>
      <c r="C89" s="204" t="s">
        <v>153</v>
      </c>
      <c r="D89" s="204" t="s">
        <v>133</v>
      </c>
      <c r="E89" s="205" t="s">
        <v>400</v>
      </c>
      <c r="F89" s="206" t="s">
        <v>381</v>
      </c>
      <c r="G89" s="207" t="s">
        <v>379</v>
      </c>
      <c r="H89" s="208">
        <v>1</v>
      </c>
      <c r="I89" s="209"/>
      <c r="J89" s="210">
        <f>ROUND(I89*H89,2)</f>
        <v>0</v>
      </c>
      <c r="K89" s="206" t="s">
        <v>19</v>
      </c>
      <c r="L89" s="46"/>
      <c r="M89" s="262" t="s">
        <v>19</v>
      </c>
      <c r="N89" s="263" t="s">
        <v>41</v>
      </c>
      <c r="O89" s="264"/>
      <c r="P89" s="265">
        <f>O89*H89</f>
        <v>0</v>
      </c>
      <c r="Q89" s="265">
        <v>0</v>
      </c>
      <c r="R89" s="265">
        <f>Q89*H89</f>
        <v>0</v>
      </c>
      <c r="S89" s="265">
        <v>0</v>
      </c>
      <c r="T89" s="26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5" t="s">
        <v>370</v>
      </c>
      <c r="AT89" s="215" t="s">
        <v>133</v>
      </c>
      <c r="AU89" s="215" t="s">
        <v>80</v>
      </c>
      <c r="AY89" s="19" t="s">
        <v>132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9" t="s">
        <v>78</v>
      </c>
      <c r="BK89" s="216">
        <f>ROUND(I89*H89,2)</f>
        <v>0</v>
      </c>
      <c r="BL89" s="19" t="s">
        <v>370</v>
      </c>
      <c r="BM89" s="215" t="s">
        <v>8</v>
      </c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46"/>
      <c r="M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</sheetData>
  <sheetProtection sheet="1" autoFilter="0" formatColumns="0" formatRows="0" objects="1" scenarios="1" spinCount="100000" saltValue="rc2YVm2EGywH37aUo0xvwq6Oh1f45FpzHb2iuozaq/fMDlwbVSkFwbcOKy2HRG/vEJH2mVrNDVS1nxT4pM+V5w==" hashValue="UZy+7gNBBku6xBwhx01VExI4cNHY7sQ6hxmt/ofHNFUhQyRRr0KvBn93gC2BZbGpboARE6dT4iBqfTOQRnPexA==" algorithmName="SHA-512" password="EE7F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Dostavba sportovně rekreačního areálu Petynka, Praha 6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434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27</v>
      </c>
      <c r="G12" s="40"/>
      <c r="H12" s="40"/>
      <c r="I12" s="134" t="s">
        <v>23</v>
      </c>
      <c r="J12" s="139" t="str">
        <f>'Rekapitulace stavby'!AN8</f>
        <v>10. 3. 2025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ROUND((SUM(BE81:BE86)),  2)</f>
        <v>0</v>
      </c>
      <c r="G33" s="40"/>
      <c r="H33" s="40"/>
      <c r="I33" s="150">
        <v>0.20999999999999999</v>
      </c>
      <c r="J33" s="149">
        <f>ROUND(((SUM(BE81:BE86))*I33),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ROUND((SUM(BF81:BF86)),  2)</f>
        <v>0</v>
      </c>
      <c r="G34" s="40"/>
      <c r="H34" s="40"/>
      <c r="I34" s="150">
        <v>0.12</v>
      </c>
      <c r="J34" s="149">
        <f>ROUND(((SUM(BF81:BF86))*I34),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ROUND((SUM(BG81:BG86)),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ROUND((SUM(BH81:BH86)),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ROUND((SUM(BI81:BI86)),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Dostavba sportovně rekreačního areálu Petynka, Praha 6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901 - Vegetační úpravy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112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435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117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Dostavba sportovně rekreačního areálu Petynka, Praha 6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901 - Vegetační úpravy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10. 3. 2025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31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33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118</v>
      </c>
      <c r="D80" s="182" t="s">
        <v>55</v>
      </c>
      <c r="E80" s="182" t="s">
        <v>51</v>
      </c>
      <c r="F80" s="182" t="s">
        <v>52</v>
      </c>
      <c r="G80" s="182" t="s">
        <v>119</v>
      </c>
      <c r="H80" s="182" t="s">
        <v>120</v>
      </c>
      <c r="I80" s="182" t="s">
        <v>121</v>
      </c>
      <c r="J80" s="182" t="s">
        <v>110</v>
      </c>
      <c r="K80" s="183" t="s">
        <v>122</v>
      </c>
      <c r="L80" s="184"/>
      <c r="M80" s="94" t="s">
        <v>19</v>
      </c>
      <c r="N80" s="95" t="s">
        <v>40</v>
      </c>
      <c r="O80" s="95" t="s">
        <v>123</v>
      </c>
      <c r="P80" s="95" t="s">
        <v>124</v>
      </c>
      <c r="Q80" s="95" t="s">
        <v>125</v>
      </c>
      <c r="R80" s="95" t="s">
        <v>126</v>
      </c>
      <c r="S80" s="95" t="s">
        <v>127</v>
      </c>
      <c r="T80" s="96" t="s">
        <v>128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129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69</v>
      </c>
      <c r="AU81" s="19" t="s">
        <v>111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69</v>
      </c>
      <c r="E82" s="193" t="s">
        <v>130</v>
      </c>
      <c r="F82" s="193" t="s">
        <v>131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78</v>
      </c>
      <c r="AT82" s="202" t="s">
        <v>69</v>
      </c>
      <c r="AU82" s="202" t="s">
        <v>70</v>
      </c>
      <c r="AY82" s="201" t="s">
        <v>132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69</v>
      </c>
      <c r="E83" s="250" t="s">
        <v>78</v>
      </c>
      <c r="F83" s="250" t="s">
        <v>436</v>
      </c>
      <c r="G83" s="191"/>
      <c r="H83" s="191"/>
      <c r="I83" s="194"/>
      <c r="J83" s="251">
        <f>BK83</f>
        <v>0</v>
      </c>
      <c r="K83" s="191"/>
      <c r="L83" s="196"/>
      <c r="M83" s="197"/>
      <c r="N83" s="198"/>
      <c r="O83" s="198"/>
      <c r="P83" s="199">
        <f>SUM(P84:P86)</f>
        <v>0</v>
      </c>
      <c r="Q83" s="198"/>
      <c r="R83" s="199">
        <f>SUM(R84:R86)</f>
        <v>0</v>
      </c>
      <c r="S83" s="198"/>
      <c r="T83" s="200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78</v>
      </c>
      <c r="AT83" s="202" t="s">
        <v>69</v>
      </c>
      <c r="AU83" s="202" t="s">
        <v>78</v>
      </c>
      <c r="AY83" s="201" t="s">
        <v>132</v>
      </c>
      <c r="BK83" s="203">
        <f>SUM(BK84:BK86)</f>
        <v>0</v>
      </c>
    </row>
    <row r="84" s="2" customFormat="1" ht="24.15" customHeight="1">
      <c r="A84" s="40"/>
      <c r="B84" s="41"/>
      <c r="C84" s="204" t="s">
        <v>78</v>
      </c>
      <c r="D84" s="204" t="s">
        <v>133</v>
      </c>
      <c r="E84" s="205" t="s">
        <v>437</v>
      </c>
      <c r="F84" s="206" t="s">
        <v>438</v>
      </c>
      <c r="G84" s="207" t="s">
        <v>379</v>
      </c>
      <c r="H84" s="208">
        <v>17</v>
      </c>
      <c r="I84" s="209"/>
      <c r="J84" s="210">
        <f>ROUND(I84*H84,2)</f>
        <v>0</v>
      </c>
      <c r="K84" s="206" t="s">
        <v>19</v>
      </c>
      <c r="L84" s="46"/>
      <c r="M84" s="211" t="s">
        <v>19</v>
      </c>
      <c r="N84" s="212" t="s">
        <v>41</v>
      </c>
      <c r="O84" s="86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5" t="s">
        <v>137</v>
      </c>
      <c r="AT84" s="215" t="s">
        <v>133</v>
      </c>
      <c r="AU84" s="215" t="s">
        <v>80</v>
      </c>
      <c r="AY84" s="19" t="s">
        <v>132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9" t="s">
        <v>78</v>
      </c>
      <c r="BK84" s="216">
        <f>ROUND(I84*H84,2)</f>
        <v>0</v>
      </c>
      <c r="BL84" s="19" t="s">
        <v>137</v>
      </c>
      <c r="BM84" s="215" t="s">
        <v>80</v>
      </c>
    </row>
    <row r="85" s="2" customFormat="1" ht="24.15" customHeight="1">
      <c r="A85" s="40"/>
      <c r="B85" s="41"/>
      <c r="C85" s="204" t="s">
        <v>80</v>
      </c>
      <c r="D85" s="204" t="s">
        <v>133</v>
      </c>
      <c r="E85" s="205" t="s">
        <v>439</v>
      </c>
      <c r="F85" s="206" t="s">
        <v>440</v>
      </c>
      <c r="G85" s="207" t="s">
        <v>185</v>
      </c>
      <c r="H85" s="208">
        <v>78</v>
      </c>
      <c r="I85" s="209"/>
      <c r="J85" s="210">
        <f>ROUND(I85*H85,2)</f>
        <v>0</v>
      </c>
      <c r="K85" s="206" t="s">
        <v>19</v>
      </c>
      <c r="L85" s="46"/>
      <c r="M85" s="211" t="s">
        <v>19</v>
      </c>
      <c r="N85" s="212" t="s">
        <v>41</v>
      </c>
      <c r="O85" s="86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5" t="s">
        <v>137</v>
      </c>
      <c r="AT85" s="215" t="s">
        <v>133</v>
      </c>
      <c r="AU85" s="215" t="s">
        <v>80</v>
      </c>
      <c r="AY85" s="19" t="s">
        <v>132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9" t="s">
        <v>78</v>
      </c>
      <c r="BK85" s="216">
        <f>ROUND(I85*H85,2)</f>
        <v>0</v>
      </c>
      <c r="BL85" s="19" t="s">
        <v>137</v>
      </c>
      <c r="BM85" s="215" t="s">
        <v>137</v>
      </c>
    </row>
    <row r="86" s="2" customFormat="1" ht="24.15" customHeight="1">
      <c r="A86" s="40"/>
      <c r="B86" s="41"/>
      <c r="C86" s="204" t="s">
        <v>150</v>
      </c>
      <c r="D86" s="204" t="s">
        <v>133</v>
      </c>
      <c r="E86" s="205" t="s">
        <v>441</v>
      </c>
      <c r="F86" s="206" t="s">
        <v>442</v>
      </c>
      <c r="G86" s="207" t="s">
        <v>185</v>
      </c>
      <c r="H86" s="208">
        <v>135</v>
      </c>
      <c r="I86" s="209"/>
      <c r="J86" s="210">
        <f>ROUND(I86*H86,2)</f>
        <v>0</v>
      </c>
      <c r="K86" s="206" t="s">
        <v>19</v>
      </c>
      <c r="L86" s="46"/>
      <c r="M86" s="262" t="s">
        <v>19</v>
      </c>
      <c r="N86" s="263" t="s">
        <v>41</v>
      </c>
      <c r="O86" s="264"/>
      <c r="P86" s="265">
        <f>O86*H86</f>
        <v>0</v>
      </c>
      <c r="Q86" s="265">
        <v>0</v>
      </c>
      <c r="R86" s="265">
        <f>Q86*H86</f>
        <v>0</v>
      </c>
      <c r="S86" s="265">
        <v>0</v>
      </c>
      <c r="T86" s="26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5" t="s">
        <v>137</v>
      </c>
      <c r="AT86" s="215" t="s">
        <v>133</v>
      </c>
      <c r="AU86" s="215" t="s">
        <v>80</v>
      </c>
      <c r="AY86" s="19" t="s">
        <v>132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9" t="s">
        <v>78</v>
      </c>
      <c r="BK86" s="216">
        <f>ROUND(I86*H86,2)</f>
        <v>0</v>
      </c>
      <c r="BL86" s="19" t="s">
        <v>137</v>
      </c>
      <c r="BM86" s="215" t="s">
        <v>153</v>
      </c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46"/>
      <c r="M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</sheetData>
  <sheetProtection sheet="1" autoFilter="0" formatColumns="0" formatRows="0" objects="1" scenarios="1" spinCount="100000" saltValue="jYLDkhkqZXduy8wJUGHxfSFFSgNuFC0ySbSPBhWKtlkg38RfHyCALgGwhneTs6a2hELgynT7EGlXLaEw1cnnew==" hashValue="NBZ1ZcgKQSC75vLmmKyMFnrvb9SmPmQUgaXbpCHyJ0RHgmqy8Evva41jfPR2Pvgf7Evv5X+4M9O+ci9Lg78zhw==" algorithmName="SHA-512" password="EE7F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Luděk Štuller</dc:creator>
  <cp:lastModifiedBy>Luděk Štuller</cp:lastModifiedBy>
  <dcterms:created xsi:type="dcterms:W3CDTF">2025-03-18T06:31:16Z</dcterms:created>
  <dcterms:modified xsi:type="dcterms:W3CDTF">2025-03-18T06:31:23Z</dcterms:modified>
</cp:coreProperties>
</file>